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10.xml.rels" ContentType="application/vnd.openxmlformats-package.relationships+xml"/>
  <Override PartName="/xl/worksheets/_rels/sheet6.xml.rels" ContentType="application/vnd.openxmlformats-package.relationships+xml"/>
  <Override PartName="/xl/worksheets/_rels/sheet11.xml.rels" ContentType="application/vnd.openxmlformats-package.relationships+xml"/>
  <Override PartName="/xl/sharedStrings.xml" ContentType="application/vnd.openxmlformats-officedocument.spreadsheetml.sharedStrings+xml"/>
  <Override PartName="/xl/media/image1.jpeg" ContentType="image/jpeg"/>
  <Override PartName="/xl/media/image2.jpeg" ContentType="image/jpeg"/>
  <Override PartName="/xl/media/image3.jpeg" ContentType="image/jpeg"/>
  <Override PartName="/xl/media/image4.jpeg" ContentType="image/jpeg"/>
  <Override PartName="/xl/media/image5.jpeg" ContentType="image/jpeg"/>
  <Override PartName="/xl/media/image6.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APA" sheetId="1" state="visible" r:id="rId2"/>
    <sheet name="SINTETICO" sheetId="2" state="visible" r:id="rId3"/>
    <sheet name="CRONOGRAMA" sheetId="3" state="hidden" r:id="rId4"/>
    <sheet name="COMPOSICAO" sheetId="4" state="hidden" r:id="rId5"/>
    <sheet name="SUBCOMP" sheetId="5" state="hidden" r:id="rId6"/>
    <sheet name="4_AUX_RAT" sheetId="6" state="hidden" r:id="rId7"/>
    <sheet name="SINAPI" sheetId="7" state="hidden" r:id="rId8"/>
    <sheet name="PECAS" sheetId="8" state="visible" r:id="rId9"/>
    <sheet name="PESQUISAS" sheetId="9" state="hidden" r:id="rId10"/>
    <sheet name="05_BDI" sheetId="10" state="hidden" r:id="rId11"/>
    <sheet name="06_ENCARGOS" sheetId="11" state="hidden" r:id="rId12"/>
  </sheets>
  <definedNames>
    <definedName function="false" hidden="false" localSheetId="9" name="_xlnm.Print_Area" vbProcedure="false">05_BDI!$B$1:$E$44</definedName>
    <definedName function="false" hidden="false" localSheetId="5" name="_xlnm.Print_Area" vbProcedure="false">4_AUX_RAT!$A$1:$Q$61</definedName>
    <definedName function="false" hidden="false" localSheetId="0" name="_xlnm.Print_Area" vbProcedure="false">CAPA!$B$1:$Q$31</definedName>
    <definedName function="false" hidden="false" localSheetId="3" name="_xlnm.Print_Area" vbProcedure="false">COMPOSICAO!$A$1:$I$25</definedName>
    <definedName function="false" hidden="false" localSheetId="2" name="_xlnm.Print_Area" vbProcedure="false">CRONOGRAMA!$A$1:$R$17</definedName>
    <definedName function="false" hidden="false" localSheetId="7" name="_xlnm.Print_Area" vbProcedure="false">PECAS!$A$1:$G$50</definedName>
    <definedName function="false" hidden="false" localSheetId="8" name="_xlnm.Print_Area" vbProcedure="false">PESQUISAS!$A$1:$G$350</definedName>
    <definedName function="false" hidden="false" localSheetId="8" name="_xlnm.Print_Titles" vbProcedure="false">PESQUISAS!$1:$5</definedName>
    <definedName function="false" hidden="false" localSheetId="6" name="_xlnm.Print_Area" vbProcedure="false">SINAPI!$A$1:$E$5279</definedName>
    <definedName function="false" hidden="false" localSheetId="6" name="_xlnm.Print_Titles" vbProcedure="false">SINAPI!$2:$6</definedName>
    <definedName function="false" hidden="false" localSheetId="1" name="_xlnm.Print_Area" vbProcedure="false">SINTETICO!$A$1:$M$23</definedName>
    <definedName function="false" hidden="false" localSheetId="4" name="_xlnm.Print_Area" vbProcedure="false">SUBCOMP!$A$1:$E$42</definedName>
    <definedName function="false" hidden="false" name="BDI_FOR" vbProcedure="false">sintetico!#ref!</definedName>
    <definedName function="false" hidden="false" name="BDI_MAT" vbProcedure="false">SINTETICO!$I$20</definedName>
    <definedName function="false" hidden="false" name="BDI_MDO" vbProcedure="false">SINTETICO!$J$20</definedName>
    <definedName function="false" hidden="false" localSheetId="5" name="_xlnm._FilterDatabase" vbProcedure="false">4_AUX_RAT!$A$3:$P$41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<sst xmlns="http://schemas.openxmlformats.org/spreadsheetml/2006/main" count="22849" uniqueCount="10078">
  <si>
    <t xml:space="preserve">Secretaria de Manutenção e Projetos</t>
  </si>
  <si>
    <t xml:space="preserve">COMPOSIÇÃO DE SERVIÇOS DE MANUTENÇÃO CORRETIVA DE NOBREAKS</t>
  </si>
  <si>
    <t xml:space="preserve">Núcleo de Manutenção Predial</t>
  </si>
  <si>
    <t xml:space="preserve">DADOS GERAIS DO ORÇAMENTO</t>
  </si>
  <si>
    <t xml:space="preserve">Serviços de Manutenção em Nobreaks</t>
  </si>
  <si>
    <t xml:space="preserve">DATA DO ORÇAMENTO</t>
  </si>
  <si>
    <t xml:space="preserve">SINAPI-DEZ/2021</t>
  </si>
  <si>
    <t xml:space="preserve">DESONERADO</t>
  </si>
  <si>
    <t xml:space="preserve">(publicação oficial www.caixa.gov.br/sinapi)</t>
  </si>
  <si>
    <t xml:space="preserve">(CONFORME DECRETO 7983/13)</t>
  </si>
  <si>
    <t xml:space="preserve">TABELA UTILIZADA</t>
  </si>
  <si>
    <t xml:space="preserve">REF. CONTRATAÇÃO DE EMPRESA ESPECIALIZADA NA PRESTAÇÃO DE SERVIÇO MANUTENÇÃO CORRETIVA EM NOBREAKS</t>
  </si>
  <si>
    <t xml:space="preserve">CONTEÚDO</t>
  </si>
  <si>
    <t xml:space="preserve">ORÇAMENTO SINTÉTICO</t>
  </si>
  <si>
    <t xml:space="preserve">CRONOGRAMA FÍSICO FINANCEIRO</t>
  </si>
  <si>
    <t xml:space="preserve">COMPOSIÇÕES E SUBCOMPOSIÇÕES ANALÍTICAS</t>
  </si>
  <si>
    <t xml:space="preserve">DISTRIBUIÇÃO CONFORME MANUAL DE CUSTOS DE INFRA-ESTRUTURA DE TRANSPORTES -DNIT - VOLUME 1 - SICRO 3 - 2008</t>
  </si>
  <si>
    <t xml:space="preserve">RELATÓRIO DE PESQUISAS DE MERCADO</t>
  </si>
  <si>
    <t xml:space="preserve">COMPOSIÇÃO DO BDI PRESUMIDO (BONIFICAÇÕES E DESPESAS INDIRETAS)</t>
  </si>
  <si>
    <t xml:space="preserve">COMPOSIÇÃO DOS ENCARGOS SOCIAIS</t>
  </si>
  <si>
    <t xml:space="preserve">SINAPI 12/2021</t>
  </si>
  <si>
    <t xml:space="preserve">ORÇAMENTO SINTÉTICO DESONERADO</t>
  </si>
  <si>
    <t xml:space="preserve">ITEM</t>
  </si>
  <si>
    <t xml:space="preserve">CÓDIGO</t>
  </si>
  <si>
    <t xml:space="preserve">DISCRIMINAÇÃO</t>
  </si>
  <si>
    <t xml:space="preserve">UN</t>
  </si>
  <si>
    <t xml:space="preserve">QTD NOBREAKS ou QD REALIZADA (previsão)</t>
  </si>
  <si>
    <t xml:space="preserve">QTD</t>
  </si>
  <si>
    <t xml:space="preserve">CUSTO UNITÁRIO (SERVIÇO)</t>
  </si>
  <si>
    <t xml:space="preserve">CUSTO TOTAL (SEM BDI)</t>
  </si>
  <si>
    <t xml:space="preserve">PREÇO TOTAL (COM BDI)</t>
  </si>
  <si>
    <t xml:space="preserve">PREÇO FINAL</t>
  </si>
  <si>
    <t xml:space="preserve">MAT</t>
  </si>
  <si>
    <t xml:space="preserve">MDO</t>
  </si>
  <si>
    <t xml:space="preserve">4.00</t>
  </si>
  <si>
    <t xml:space="preserve">GRUPOS</t>
  </si>
  <si>
    <r>
      <rPr>
        <sz val="9"/>
        <color rgb="FF000000"/>
        <rFont val="Arial"/>
        <family val="2"/>
        <charset val="1"/>
      </rPr>
      <t xml:space="preserve">SERVIÇOS DE MANUTENÇÃO CORRETIVA OU EMERGENCIAL DE </t>
    </r>
    <r>
      <rPr>
        <b val="true"/>
        <u val="single"/>
        <sz val="9"/>
        <color rgb="FF000000"/>
        <rFont val="Arial"/>
        <family val="2"/>
        <charset val="1"/>
      </rPr>
      <t xml:space="preserve">NOBREAKS ATÉ 30 KVA</t>
    </r>
    <r>
      <rPr>
        <sz val="9"/>
        <color rgb="FF000000"/>
        <rFont val="Arial"/>
        <family val="2"/>
        <charset val="1"/>
      </rPr>
      <t xml:space="preserve"> POR DEMANDA</t>
    </r>
  </si>
  <si>
    <t xml:space="preserve">04.01</t>
  </si>
  <si>
    <r>
      <rPr>
        <sz val="10"/>
        <color rgb="FF000000"/>
        <rFont val="Arial"/>
        <family val="2"/>
        <charset val="1"/>
      </rPr>
      <t xml:space="preserve">DIÁRIAS PARA </t>
    </r>
    <r>
      <rPr>
        <b val="true"/>
        <sz val="10"/>
        <color rgb="FF000000"/>
        <rFont val="Arial"/>
        <family val="2"/>
        <charset val="1"/>
      </rPr>
      <t xml:space="preserve">FÓRUNS</t>
    </r>
    <r>
      <rPr>
        <sz val="10"/>
        <color rgb="FF000000"/>
        <rFont val="Arial"/>
        <family val="2"/>
        <charset val="1"/>
      </rPr>
      <t xml:space="preserve"> DO INTERIOR</t>
    </r>
  </si>
  <si>
    <t xml:space="preserve">Diária</t>
  </si>
  <si>
    <t xml:space="preserve">04.02</t>
  </si>
  <si>
    <t xml:space="preserve">AVALIAÇÃO INICIAL - DESMONTAGEM / RETIRADA  TRANSPORTE PARA REPARO OU MOVIMENTAÇÃO</t>
  </si>
  <si>
    <t xml:space="preserve">unid.</t>
  </si>
  <si>
    <t xml:space="preserve">04.02A</t>
  </si>
  <si>
    <t xml:space="preserve">TRANSPORTE / REMONTAGEM NORMALIZAÇÃO APÓS REPARO OU MOVIMENTAÇÃO</t>
  </si>
  <si>
    <t xml:space="preserve">04.02B</t>
  </si>
  <si>
    <t xml:space="preserve">OPERAÇÃO DE TROCA DE BATERIAS - SERVIÇOS</t>
  </si>
  <si>
    <t xml:space="preserve">04.03</t>
  </si>
  <si>
    <t xml:space="preserve">MANUTENÇÃO CORRETIVA POR DEMANDA NOBREAKS 21 A 30 KVA</t>
  </si>
  <si>
    <t xml:space="preserve">MATERIAL</t>
  </si>
  <si>
    <t xml:space="preserve">SERVIÇO</t>
  </si>
  <si>
    <t xml:space="preserve">TOTAL</t>
  </si>
  <si>
    <t xml:space="preserve">04.04</t>
  </si>
  <si>
    <t xml:space="preserve">MANUTENÇÃO CORRETIVA POR DEMANDA NOBREAKS 11 A 20 KVA</t>
  </si>
  <si>
    <t xml:space="preserve">04.05</t>
  </si>
  <si>
    <t xml:space="preserve">MANUTENÇÃO CORRETIVA POR DEMANDA NOBREAKS DE 8 A 10 KVA</t>
  </si>
  <si>
    <t xml:space="preserve">04.06</t>
  </si>
  <si>
    <t xml:space="preserve">MANUTENÇÃO CORRETIVA NOBREAKS ATÉ 7 KVA</t>
  </si>
  <si>
    <t xml:space="preserve">Peça de Reposição</t>
  </si>
  <si>
    <t xml:space="preserve">PLACA INVN3 8-12 KVA - NOBREAK LOGMASTER</t>
  </si>
  <si>
    <t xml:space="preserve">PFCBN2 10-12KVA - NOBREAK LOGMASTER</t>
  </si>
  <si>
    <t xml:space="preserve">04.07</t>
  </si>
  <si>
    <t xml:space="preserve">PEÇAS DE REPOSIÇÃO PREVENTIVA/CORRETIVA - PREVISÃO</t>
  </si>
  <si>
    <t xml:space="preserve">04.08</t>
  </si>
  <si>
    <t xml:space="preserve">BATERIAS DE REPOSIÇÃO - TROCA A CADA DOIS ANOS</t>
  </si>
  <si>
    <t xml:space="preserve">PC6 10 KVA - NOBREAK LOGMASTER</t>
  </si>
  <si>
    <t xml:space="preserve">VENTILADOR - NOBREAK LOGMASTER</t>
  </si>
  <si>
    <t xml:space="preserve">PLACA PDSP7 - NOBREAK LOGMASTER</t>
  </si>
  <si>
    <t xml:space="preserve">TOTAL SEM BDI</t>
  </si>
  <si>
    <t xml:space="preserve">TOTAIS</t>
  </si>
  <si>
    <t xml:space="preserve">Soma Peças</t>
  </si>
  <si>
    <t xml:space="preserve">TOTAL GERAL SEM BDI</t>
  </si>
  <si>
    <t xml:space="preserve">BDI Peças</t>
  </si>
  <si>
    <t xml:space="preserve">PERCENTUAIS DE BDI</t>
  </si>
  <si>
    <t xml:space="preserve">BDI</t>
  </si>
  <si>
    <t xml:space="preserve">Total Peças</t>
  </si>
  <si>
    <t xml:space="preserve">TOTAIS COM BDI</t>
  </si>
  <si>
    <t xml:space="preserve">Total Serviços</t>
  </si>
  <si>
    <t xml:space="preserve">Total Geral - SERVIÇO 1</t>
  </si>
  <si>
    <t xml:space="preserve">Total Geral - Serviço 2</t>
  </si>
  <si>
    <t xml:space="preserve">CRONOGRAMA DE PAGAMENTO</t>
  </si>
  <si>
    <t xml:space="preserve">MEDIÇÃO DIRETA</t>
  </si>
  <si>
    <t xml:space="preserve">ITENS INDIRETOS</t>
  </si>
  <si>
    <t xml:space="preserve">ETAPAS PLANEJADAS PARA O DESEMBOLSO ANUAL DO CONTRATO</t>
  </si>
  <si>
    <t xml:space="preserve">PAGAMENTOS / SUBETAPAS</t>
  </si>
  <si>
    <t xml:space="preserve">JAN</t>
  </si>
  <si>
    <t xml:space="preserve">FEV</t>
  </si>
  <si>
    <t xml:space="preserve">MAR</t>
  </si>
  <si>
    <t xml:space="preserve">ABR</t>
  </si>
  <si>
    <t xml:space="preserve">MAI</t>
  </si>
  <si>
    <t xml:space="preserve">JUN</t>
  </si>
  <si>
    <t xml:space="preserve">JUL</t>
  </si>
  <si>
    <t xml:space="preserve">AGO</t>
  </si>
  <si>
    <t xml:space="preserve">SET</t>
  </si>
  <si>
    <t xml:space="preserve">OUT</t>
  </si>
  <si>
    <t xml:space="preserve">NOV</t>
  </si>
  <si>
    <t xml:space="preserve">DEZ</t>
  </si>
  <si>
    <t xml:space="preserve">VERIFICAÇÕES CONSISTÊNCIA</t>
  </si>
  <si>
    <t xml:space="preserve">%</t>
  </si>
  <si>
    <t xml:space="preserve">R$</t>
  </si>
  <si>
    <t xml:space="preserve">TOTAIS DAS MEDIÇÕES</t>
  </si>
  <si>
    <t xml:space="preserve">TOTAIS ACUMULADOS</t>
  </si>
  <si>
    <t xml:space="preserve">%    </t>
  </si>
  <si>
    <t xml:space="preserve">** As despesas representam uma mera expectativa de fornecimento em caso de Interesse Público, bem como existência orçamentária</t>
  </si>
  <si>
    <t xml:space="preserve">COMPOSIÇÕES ANALÍTICAS - ORÇAMENTO DESONERADO</t>
  </si>
  <si>
    <t xml:space="preserve">ida e volta</t>
  </si>
  <si>
    <t xml:space="preserve">preventiva</t>
  </si>
  <si>
    <t xml:space="preserve">Tipo</t>
  </si>
  <si>
    <t xml:space="preserve">Unid.</t>
  </si>
  <si>
    <t xml:space="preserve">Horas Serv.</t>
  </si>
  <si>
    <t xml:space="preserve">% Util. H</t>
  </si>
  <si>
    <t xml:space="preserve">QTD.</t>
  </si>
  <si>
    <t xml:space="preserve">MOD</t>
  </si>
  <si>
    <t xml:space="preserve">2 viagens</t>
  </si>
  <si>
    <t xml:space="preserve">corretiva</t>
  </si>
  <si>
    <t xml:space="preserve">DESLOCAMENTO E DIÁRIA FORUNS INTERIOR</t>
  </si>
  <si>
    <t xml:space="preserve">TIPO</t>
  </si>
  <si>
    <t xml:space="preserve">UNID.</t>
  </si>
  <si>
    <t xml:space="preserve">% fator Util.</t>
  </si>
  <si>
    <t xml:space="preserve">04.01a</t>
  </si>
  <si>
    <t xml:space="preserve">DIARIAS</t>
  </si>
  <si>
    <t xml:space="preserve">MAT.</t>
  </si>
  <si>
    <t xml:space="preserve">diária</t>
  </si>
  <si>
    <t xml:space="preserve">paga-se meia diária do TRT</t>
  </si>
  <si>
    <t xml:space="preserve">04.02b</t>
  </si>
  <si>
    <t xml:space="preserve">DESLOCAMENTO PARA NOVE VARAS DO TRABALHO</t>
  </si>
  <si>
    <t xml:space="preserve">R$/km</t>
  </si>
  <si>
    <t xml:space="preserve">MOTORISTA DE CARRO DE PASSEIO</t>
  </si>
  <si>
    <t xml:space="preserve">M.O.</t>
  </si>
  <si>
    <t xml:space="preserve">H</t>
  </si>
  <si>
    <t xml:space="preserve">AVALIAÇÃO - VISITA TÉCNICA</t>
  </si>
  <si>
    <t xml:space="preserve">POR SERV.</t>
  </si>
  <si>
    <t xml:space="preserve">INSUM.</t>
  </si>
  <si>
    <t xml:space="preserve">l</t>
  </si>
  <si>
    <t xml:space="preserve">SUB_002</t>
  </si>
  <si>
    <t xml:space="preserve">SUB.</t>
  </si>
  <si>
    <t xml:space="preserve">CONJ.</t>
  </si>
  <si>
    <t xml:space="preserve">SUB_005</t>
  </si>
  <si>
    <t xml:space="preserve">MANUTENÇÃO CORRETIVA POR DEMANDA</t>
  </si>
  <si>
    <t xml:space="preserve">MINEIROS</t>
  </si>
  <si>
    <t xml:space="preserve">PALMEIRAS DE GOIAS</t>
  </si>
  <si>
    <t xml:space="preserve">PIRES DO RIO</t>
  </si>
  <si>
    <t xml:space="preserve">5 litros de combustível para andar 50 km</t>
  </si>
  <si>
    <t xml:space="preserve">PORANGATU</t>
  </si>
  <si>
    <t xml:space="preserve">POSSE</t>
  </si>
  <si>
    <t xml:space="preserve">SUB_003</t>
  </si>
  <si>
    <t xml:space="preserve">SÃO LUIZ DOS MONTES BELOS</t>
  </si>
  <si>
    <t xml:space="preserve">SUB_004</t>
  </si>
  <si>
    <t xml:space="preserve">URUAÇU</t>
  </si>
  <si>
    <t xml:space="preserve">VALPARAÍSO</t>
  </si>
  <si>
    <t xml:space="preserve">SUB-COMPOSIÇÕES ANALÍTICAS - ORÇAMENTO DESONERADO</t>
  </si>
  <si>
    <t xml:space="preserve">Valor (h)</t>
  </si>
  <si>
    <t xml:space="preserve">Original após atualização Sinapi</t>
  </si>
  <si>
    <t xml:space="preserve">EQUIPAMENTOS MEDIÇÃO - SUBSISTEMA ELÉTRICA</t>
  </si>
  <si>
    <t xml:space="preserve">ENTELE</t>
  </si>
  <si>
    <t xml:space="preserve">PESQUISA.5</t>
  </si>
  <si>
    <t xml:space="preserve">MEDID.</t>
  </si>
  <si>
    <t xml:space="preserve">PESQUISA.6</t>
  </si>
  <si>
    <t xml:space="preserve">PESQUISA.24</t>
  </si>
  <si>
    <t xml:space="preserve">FERRAMENTAS E SUPORTE - SUBSISTEMA ELETRO-ELETRÔNICA</t>
  </si>
  <si>
    <t xml:space="preserve">PESQUISA.7</t>
  </si>
  <si>
    <t xml:space="preserve">FERR.</t>
  </si>
  <si>
    <t xml:space="preserve">PESQUISA.10</t>
  </si>
  <si>
    <t xml:space="preserve">PESQUISA.8</t>
  </si>
  <si>
    <t xml:space="preserve">PESQUISA.9</t>
  </si>
  <si>
    <t xml:space="preserve">PESQUISA.11</t>
  </si>
  <si>
    <t xml:space="preserve">PESQUISA.12</t>
  </si>
  <si>
    <t xml:space="preserve">PESQUISA.13</t>
  </si>
  <si>
    <t xml:space="preserve">PESQUISA.22</t>
  </si>
  <si>
    <t xml:space="preserve">PESQUISA.26</t>
  </si>
  <si>
    <t xml:space="preserve">PESQUISA.27</t>
  </si>
  <si>
    <t xml:space="preserve">PESQUISA.28</t>
  </si>
  <si>
    <t xml:space="preserve">PESQUISA.38</t>
  </si>
  <si>
    <t xml:space="preserve">PESQUISA.42</t>
  </si>
  <si>
    <t xml:space="preserve">PESQUISA.37</t>
  </si>
  <si>
    <t xml:space="preserve">PESQUISA.39</t>
  </si>
  <si>
    <t xml:space="preserve">PESQUISA.40</t>
  </si>
  <si>
    <t xml:space="preserve">Kg</t>
  </si>
  <si>
    <t xml:space="preserve">PESQUISA.36</t>
  </si>
  <si>
    <t xml:space="preserve">PESQUISA.25</t>
  </si>
  <si>
    <t xml:space="preserve">INSUMOS DE MANUTENÇÃO</t>
  </si>
  <si>
    <t xml:space="preserve">PESQUISA.21</t>
  </si>
  <si>
    <t xml:space="preserve">ml</t>
  </si>
  <si>
    <t xml:space="preserve">PESQUISA.35</t>
  </si>
  <si>
    <t xml:space="preserve">PESQUISA.18</t>
  </si>
  <si>
    <t xml:space="preserve">PESQUISA.19</t>
  </si>
  <si>
    <t xml:space="preserve">EPIs ESPECÍFICOS PARA ELETROTÉCNICO</t>
  </si>
  <si>
    <t xml:space="preserve">PESQUISA.14</t>
  </si>
  <si>
    <t xml:space="preserve">EPI</t>
  </si>
  <si>
    <t xml:space="preserve">par</t>
  </si>
  <si>
    <t xml:space="preserve">PESQUISA.15</t>
  </si>
  <si>
    <t xml:space="preserve">PESQUISA.41</t>
  </si>
  <si>
    <t xml:space="preserve">PESQUISA.16</t>
  </si>
  <si>
    <t xml:space="preserve">PESQUISA.17</t>
  </si>
  <si>
    <t xml:space="preserve">Referência: Manual de Custos de Infra-Estrutura de Transportes -DNIT - Volume 1 - SICRO 3 - 2008</t>
  </si>
  <si>
    <t xml:space="preserve">Custos levantandos por tabela SINAPI ou PESQUISA de preços, utilizando-se das formas de cálculo da tabela SICRO 3</t>
  </si>
  <si>
    <t xml:space="preserve">Incluidos no BDI</t>
  </si>
  <si>
    <t xml:space="preserve">COD.</t>
  </si>
  <si>
    <t xml:space="preserve">Materiais</t>
  </si>
  <si>
    <t xml:space="preserve">VA = Custo de Aquisição</t>
  </si>
  <si>
    <t xml:space="preserve">HTA= Horas de uso por dia</t>
  </si>
  <si>
    <t xml:space="preserve">Vida útil (dias úteis por anos)</t>
  </si>
  <si>
    <t xml:space="preserve">n = Vida útil    (n x HTA)</t>
  </si>
  <si>
    <t xml:space="preserve">R = Valor residual 20%*(d)</t>
  </si>
  <si>
    <t xml:space="preserve">k = Coeficiente de Manutenção 
- DNIT</t>
  </si>
  <si>
    <t xml:space="preserve">Custo por DEPRECIAÇÃO</t>
  </si>
  <si>
    <t xml:space="preserve">Custo de MANUTENÇÃO do Material</t>
  </si>
  <si>
    <t xml:space="preserve">Custo de Combustível e Lubrificantes do Material</t>
  </si>
  <si>
    <t xml:space="preserve">Custo de Mão de Obra</t>
  </si>
  <si>
    <t xml:space="preserve">Custo de Seguros e Imposdtos</t>
  </si>
  <si>
    <t xml:space="preserve">Custo Operacional</t>
  </si>
  <si>
    <t xml:space="preserve">Custo Improdutivo</t>
  </si>
  <si>
    <t xml:space="preserve">Custo Total  hora</t>
  </si>
  <si>
    <t xml:space="preserve">Preço fixo CREA-GO</t>
  </si>
  <si>
    <t xml:space="preserve">Preço fixo Portaria</t>
  </si>
  <si>
    <t xml:space="preserve">Preço fixo Fornecimento</t>
  </si>
  <si>
    <t xml:space="preserve">L</t>
  </si>
  <si>
    <t xml:space="preserve">DIARIAS.001</t>
  </si>
  <si>
    <t xml:space="preserve">DIA</t>
  </si>
  <si>
    <t xml:space="preserve">DESLOC.001</t>
  </si>
  <si>
    <t xml:space="preserve">R$/KM</t>
  </si>
  <si>
    <t xml:space="preserve">Formulas utilizadas:</t>
  </si>
  <si>
    <t xml:space="preserve">        PRECOS DE INSUMOS - BANCO NACIONAL</t>
  </si>
  <si>
    <t xml:space="preserve">MES DE COLETA: 12/2021</t>
  </si>
  <si>
    <t xml:space="preserve">LOCALIDADE: 4260 - GOIANIA</t>
  </si>
  <si>
    <t xml:space="preserve">ENCARGOS SOCIAIS DESONERADOS (%) HORISTA  85,92  MENSALISTA  49,08</t>
  </si>
  <si>
    <t xml:space="preserve">CODIGO  </t>
  </si>
  <si>
    <t xml:space="preserve">DESCRICAO DO INSUMO</t>
  </si>
  <si>
    <t xml:space="preserve">UNIDADE DE MEDIDA</t>
  </si>
  <si>
    <t xml:space="preserve">ORIGEM DO PRECO</t>
  </si>
  <si>
    <t xml:space="preserve">PRECO MEDIANO R$</t>
  </si>
  <si>
    <t xml:space="preserve">!EM PROCESSO DE DESATIVACAO! DOBRADICA EM ACO/FERRO, 3" X 2 1/2", E= 1,2 A 1,8 MM, SEM ANEL,  CROMADO OU ZINCADO, TAMPA BOLA, COM PARAFUSOS                                                                                                                                                                                                                                                                                                                                                               </t>
  </si>
  <si>
    <t xml:space="preserve">UN    </t>
  </si>
  <si>
    <t xml:space="preserve">C </t>
  </si>
  <si>
    <t xml:space="preserve">12,70</t>
  </si>
  <si>
    <t xml:space="preserve">!EM PROCESSO DE DESATIVACAO! HASTE DE ATERRAMENTO EM ACO COM 3,00 M DE COMPRIMENTO E DN = 3/4", REVESTIDA COM BAIXA CAMADA DE COBRE, SEM CONECTOR                                                                                                                                                                                                                                                                                                                                                         </t>
  </si>
  <si>
    <t xml:space="preserve">CR</t>
  </si>
  <si>
    <t xml:space="preserve">81,32</t>
  </si>
  <si>
    <t xml:space="preserve">!EM PROCESSO DE DESATIVACAO! HASTE DE ATERRAMENTO EM ACO COM 3,00 M DE COMPRIMENTO E DN = 5/8", REVESTIDA COM BAIXA CAMADA DE COBRE, COM CONECTOR TIPO GRAMPO                                                                                                                                                                                                                                                                                                                                             </t>
  </si>
  <si>
    <t xml:space="preserve">56,93</t>
  </si>
  <si>
    <t xml:space="preserve">!EM PROCESSO DE DESATIVACAO! HASTE DE ATERRAMENTO EM ACO COM 3,00 M DE COMPRIMENTO E DN = 5/8", REVESTIDA COM BAIXA CAMADA DE COBRE, SEM CONECTOR                                                                                                                                                                                                                                                                                                                                                         </t>
  </si>
  <si>
    <t xml:space="preserve">54,96</t>
  </si>
  <si>
    <t xml:space="preserve">!EM PROCESSO DE DESATIVACAO! JANELA BASCULANTE, ACO, COM BATENTE/REQUADRO, 60 X 80 CM (SEM VIDROS)                                                                                                                                                                                                                                                                                                                                                                                                        </t>
  </si>
  <si>
    <t xml:space="preserve">M2    </t>
  </si>
  <si>
    <t xml:space="preserve">AS</t>
  </si>
  <si>
    <t xml:space="preserve">440,78</t>
  </si>
  <si>
    <t xml:space="preserve">!EM PROCESSO DE DESATIVACAO! JANELA DE CORRER, ACO, BATENTE/REQUADRO DE 6 A 14 CM, QUADRICULADA, PINTURA ANTICORROSIVA, SEM VIDRO, BANDEIRA COM BASCULA, 4 FLS, 120  X 150 CM (A X L)                                                                                                                                                                                                                                                                                                                     </t>
  </si>
  <si>
    <t xml:space="preserve">692,41</t>
  </si>
  <si>
    <t xml:space="preserve">!EM PROCESSO DE DESATIVACAO! LUMINARIA FECHADA P/ ILUMINACAO PUBLICA, TIPO ABL 50/F OU EQUIV, P/ LAMPADA A VAPOR DE MERCURIO 400W                                                                                                                                                                                                                                                                                                                                                                         </t>
  </si>
  <si>
    <t xml:space="preserve">409,32</t>
  </si>
  <si>
    <t xml:space="preserve">!EM PROCESSO DE DESATIVACAO!JANELA DE CORRER, ACO, BATENTE/REQUADRO DE 6 A 14 CM,  COM DIVISAO HORIZ , PINT ANTICORROSIVA, SEM VIDRO, BANDEIRA COM BASCULA, 4 FLS, 120  X 150 CM (A X L)                                                                                                                                                                                                                                                                                                                  </t>
  </si>
  <si>
    <t xml:space="preserve">993,55</t>
  </si>
  <si>
    <t xml:space="preserve">!EM PROCESSO DESATIVACAO! ELETRODUTO EM ACO GALVANIZADO ELETROLITICO, LEVE, DIAMETRO 1", PAREDE DE 0,90 MM                                                                                                                                                                                                                                                                                                                                                                                                </t>
  </si>
  <si>
    <t xml:space="preserve">M     </t>
  </si>
  <si>
    <t xml:space="preserve">12,79</t>
  </si>
  <si>
    <t xml:space="preserve">!EM PROCESSO DESATIVACAO! ELETRODUTO EM ACO GALVANIZADO ELETROLITICO, LEVE, DIAMETRO 3/4", PAREDE DE 0,90 MM                                                                                                                                                                                                                                                                                                                                                                                              </t>
  </si>
  <si>
    <t xml:space="preserve">9,90</t>
  </si>
  <si>
    <t xml:space="preserve">!EM PROCESSO DESATIVACAO! ELETRODUTO EM ACO GALVANIZADO ELETROLITICO, SEMI-PESADO, DIAMETRO 1 1/2", PAREDE DE 1,20 MM                                                                                                                                                                                                                                                                                                                                                                                     </t>
  </si>
  <si>
    <t xml:space="preserve">25,00</t>
  </si>
  <si>
    <t xml:space="preserve">!EM PROCESSO DESATIVACAO! ELETRODUTO EM ACO GALVANIZADO ELETROLITICO, SEMI-PESADO, DIAMETRO 1 1/4", PAREDE DE 1,20 MM                                                                                                                                                                                                                                                                                                                                                                                     </t>
  </si>
  <si>
    <t xml:space="preserve">24,61</t>
  </si>
  <si>
    <t xml:space="preserve">ABERTURA PARA ENCAIXE DE CUBA OU LAVATORIO EM BANCADA DE MARMORE/ GRANITO OU OUTRO TIPO DE PEDRA NATURAL                                                                                                                                                                                                                                                                                                                                                                                                  </t>
  </si>
  <si>
    <t xml:space="preserve">135,92</t>
  </si>
  <si>
    <t xml:space="preserve">ABRACADEIRA DE LATAO PARA FIXACAO DE CABO PARA-RAIO, DIMENSOES 32 X 24 X 24 MM                                                                                                                                                                                                                                                                                                                                                                                                                            </t>
  </si>
  <si>
    <t xml:space="preserve">2,46</t>
  </si>
  <si>
    <t xml:space="preserve">ABRACADEIRA DE NYLON PARA AMARRACAO DE CABOS, COMPRIMENTO DE *230* X *7,6* MM                                                                                                                                                                                                                                                                                                                                                                                                                             </t>
  </si>
  <si>
    <t xml:space="preserve">0,97</t>
  </si>
  <si>
    <t xml:space="preserve">ABRACADEIRA DE NYLON PARA AMARRACAO DE CABOS, COMPRIMENTO DE 100 X 2,5 MM                                                                                                                                                                                                                                                                                                                                                                                                                                 </t>
  </si>
  <si>
    <t xml:space="preserve">0,06</t>
  </si>
  <si>
    <t xml:space="preserve">ABRACADEIRA DE NYLON PARA AMARRACAO DE CABOS, COMPRIMENTO DE 150 X *3,6* MM                                                                                                                                                                                                                                                                                                                                                                                                                               </t>
  </si>
  <si>
    <t xml:space="preserve">0,15</t>
  </si>
  <si>
    <t xml:space="preserve">ABRACADEIRA DE NYLON PARA AMARRACAO DE CABOS, COMPRIMENTO DE 200 X *4,6* MM                                                                                                                                                                                                                                                                                                                                                                                                                               </t>
  </si>
  <si>
    <t xml:space="preserve">0,19</t>
  </si>
  <si>
    <t xml:space="preserve">ABRACADEIRA DE NYLON PARA AMARRACAO DE CABOS, COMPRIMENTO DE 390 X *4,6* MM                                                                                                                                                                                                                                                                                                                                                                                                                               </t>
  </si>
  <si>
    <t xml:space="preserve">0,94</t>
  </si>
  <si>
    <t xml:space="preserve">ABRACADEIRA EM ACO PARA AMARRACAO DE ELETRODUTOS, TIPO D, COM 1 1/2" E CUNHA DE FIXACAO                                                                                                                                                                                                                                                                                                                                                                                                                   </t>
  </si>
  <si>
    <t xml:space="preserve">1,99</t>
  </si>
  <si>
    <t xml:space="preserve">ABRACADEIRA EM ACO PARA AMARRACAO DE ELETRODUTOS, TIPO D, COM 1 1/2" E PARAFUSO DE FIXACAO                                                                                                                                                                                                                                                                                                                                                                                                                </t>
  </si>
  <si>
    <t xml:space="preserve">2,01</t>
  </si>
  <si>
    <t xml:space="preserve">ABRACADEIRA EM ACO PARA AMARRACAO DE ELETRODUTOS, TIPO D, COM 1 1/4" E CUNHA DE FIXACAO                                                                                                                                                                                                                                                                                                                                                                                                                   </t>
  </si>
  <si>
    <t xml:space="preserve">1,81</t>
  </si>
  <si>
    <t xml:space="preserve">ABRACADEIRA EM ACO PARA AMARRACAO DE ELETRODUTOS, TIPO D, COM 1 1/4" E PARAFUSO DE FIXACAO                                                                                                                                                                                                                                                                                                                                                                                                                </t>
  </si>
  <si>
    <t xml:space="preserve">1,94</t>
  </si>
  <si>
    <t xml:space="preserve">ABRACADEIRA EM ACO PARA AMARRACAO DE ELETRODUTOS, TIPO D, COM 1/2" E CUNHA DE FIXACAO                                                                                                                                                                                                                                                                                                                                                                                                                     </t>
  </si>
  <si>
    <t xml:space="preserve">0,95</t>
  </si>
  <si>
    <t xml:space="preserve">ABRACADEIRA EM ACO PARA AMARRACAO DE ELETRODUTOS, TIPO D, COM 1/2" E PARAFUSO DE FIXACAO                                                                                                                                                                                                                                                                                                                                                                                                                  </t>
  </si>
  <si>
    <t xml:space="preserve">0,98</t>
  </si>
  <si>
    <t xml:space="preserve">ABRACADEIRA EM ACO PARA AMARRACAO DE ELETRODUTOS, TIPO D, COM 1" E CUNHA DE FIXACAO                                                                                                                                                                                                                                                                                                                                                                                                                       </t>
  </si>
  <si>
    <t xml:space="preserve">1,12</t>
  </si>
  <si>
    <t xml:space="preserve">ABRACADEIRA EM ACO PARA AMARRACAO DE ELETRODUTOS, TIPO D, COM 1" E PARAFUSO DE FIXACAO                                                                                                                                                                                                                                                                                                                                                                                                                    </t>
  </si>
  <si>
    <t xml:space="preserve">1,17</t>
  </si>
  <si>
    <t xml:space="preserve">ABRACADEIRA EM ACO PARA AMARRACAO DE ELETRODUTOS, TIPO D, COM 2 1/2" E CUNHA DE FIXACAO                                                                                                                                                                                                                                                                                                                                                                                                                   </t>
  </si>
  <si>
    <t xml:space="preserve">2,61</t>
  </si>
  <si>
    <t xml:space="preserve">ABRACADEIRA EM ACO PARA AMARRACAO DE ELETRODUTOS, TIPO D, COM 2 1/2" E PARAFUSO DE FIXACAO                                                                                                                                                                                                                                                                                                                                                                                                                </t>
  </si>
  <si>
    <t xml:space="preserve">2,88</t>
  </si>
  <si>
    <t xml:space="preserve">ABRACADEIRA EM ACO PARA AMARRACAO DE ELETRODUTOS, TIPO D, COM 2" E CUNHA DE FIXACAO                                                                                                                                                                                                                                                                                                                                                                                                                       </t>
  </si>
  <si>
    <t xml:space="preserve">2,09</t>
  </si>
  <si>
    <t xml:space="preserve">ABRACADEIRA EM ACO PARA AMARRACAO DE ELETRODUTOS, TIPO D, COM 2" E PARAFUSO DE FIXACAO                                                                                                                                                                                                                                                                                                                                                                                                                    </t>
  </si>
  <si>
    <t xml:space="preserve">2,24</t>
  </si>
  <si>
    <t xml:space="preserve">ABRACADEIRA EM ACO PARA AMARRACAO DE ELETRODUTOS, TIPO D, COM 3 1/2" E CUNHA DE FIXACAO                                                                                                                                                                                                                                                                                                                                                                                                                   </t>
  </si>
  <si>
    <t xml:space="preserve">4,18</t>
  </si>
  <si>
    <t xml:space="preserve">ABRACADEIRA EM ACO PARA AMARRACAO DE ELETRODUTOS, TIPO D, COM 3/4" E CUNHA DE FIXACAO                                                                                                                                                                                                                                                                                                                                                                                                                     </t>
  </si>
  <si>
    <t xml:space="preserve">1,04</t>
  </si>
  <si>
    <t xml:space="preserve">ABRACADEIRA EM ACO PARA AMARRACAO DE ELETRODUTOS, TIPO D, COM 3/4" E PARAFUSO DE FIXACAO                                                                                                                                                                                                                                                                                                                                                                                                                  </t>
  </si>
  <si>
    <t xml:space="preserve">1,02</t>
  </si>
  <si>
    <t xml:space="preserve">ABRACADEIRA EM ACO PARA AMARRACAO DE ELETRODUTOS, TIPO D, COM 3/8" E PARAFUSO DE FIXACAO                                                                                                                                                                                                                                                                                                                                                                                                                  </t>
  </si>
  <si>
    <t xml:space="preserve">ABRACADEIRA EM ACO PARA AMARRACAO DE ELETRODUTOS, TIPO D, COM 3" E CUNHA DE FIXACAO                                                                                                                                                                                                                                                                                                                                                                                                                       </t>
  </si>
  <si>
    <t xml:space="preserve">3,48</t>
  </si>
  <si>
    <t xml:space="preserve">ABRACADEIRA EM ACO PARA AMARRACAO DE ELETRODUTOS, TIPO D, COM 3" E PARAFUSO DE FIXACAO                                                                                                                                                                                                                                                                                                                                                                                                                    </t>
  </si>
  <si>
    <t xml:space="preserve">3,21</t>
  </si>
  <si>
    <t xml:space="preserve">ABRACADEIRA EM ACO PARA AMARRACAO DE ELETRODUTOS, TIPO D, COM 4" E CUNHA DE FIXACAO                                                                                                                                                                                                                                                                                                                                                                                                                       </t>
  </si>
  <si>
    <t xml:space="preserve">4,70</t>
  </si>
  <si>
    <t xml:space="preserve">ABRACADEIRA EM ACO PARA AMARRACAO DE ELETRODUTOS, TIPO D, COM 4" E PARAFUSO DE FIXACAO                                                                                                                                                                                                                                                                                                                                                                                                                    </t>
  </si>
  <si>
    <t xml:space="preserve">4,14</t>
  </si>
  <si>
    <t xml:space="preserve">ABRACADEIRA EM ACO PARA AMARRACAO DE ELETRODUTOS, TIPO ECONOMICA (GOTA), COM 8"                                                                                                                                                                                                                                                                                                                                                                                                                           </t>
  </si>
  <si>
    <t xml:space="preserve">11,12</t>
  </si>
  <si>
    <t xml:space="preserve">ABRACADEIRA EM ACO PARA AMARRACAO DE ELETRODUTOS, TIPO U SIMPLES, COM 1 1/2"                                                                                                                                                                                                                                                                                                                                                                                                                              </t>
  </si>
  <si>
    <t xml:space="preserve">0,80</t>
  </si>
  <si>
    <t xml:space="preserve">ABRACADEIRA EM ACO PARA AMARRACAO DE ELETRODUTOS, TIPO U SIMPLES, COM 1 1/4"                                                                                                                                                                                                                                                                                                                                                                                                                              </t>
  </si>
  <si>
    <t xml:space="preserve">0,73</t>
  </si>
  <si>
    <t xml:space="preserve">ABRACADEIRA EM ACO PARA AMARRACAO DE ELETRODUTOS, TIPO U SIMPLES, COM 1/2"                                                                                                                                                                                                                                                                                                                                                                                                                                </t>
  </si>
  <si>
    <t xml:space="preserve">0,42</t>
  </si>
  <si>
    <t xml:space="preserve">ABRACADEIRA EM ACO PARA AMARRACAO DE ELETRODUTOS, TIPO U SIMPLES, COM 1"                                                                                                                                                                                                                                                                                                                                                                                                                                  </t>
  </si>
  <si>
    <t xml:space="preserve">0,60</t>
  </si>
  <si>
    <t xml:space="preserve">ABRACADEIRA EM ACO PARA AMARRACAO DE ELETRODUTOS, TIPO U SIMPLES, COM 2 1/2"                                                                                                                                                                                                                                                                                                                                                                                                                              </t>
  </si>
  <si>
    <t xml:space="preserve">1,66</t>
  </si>
  <si>
    <t xml:space="preserve">ABRACADEIRA EM ACO PARA AMARRACAO DE ELETRODUTOS, TIPO U SIMPLES, COM 2"                                                                                                                                                                                                                                                                                                                                                                                                                                  </t>
  </si>
  <si>
    <t xml:space="preserve">1,19</t>
  </si>
  <si>
    <t xml:space="preserve">ABRACADEIRA EM ACO PARA AMARRACAO DE ELETRODUTOS, TIPO U SIMPLES, COM 3/4"                                                                                                                                                                                                                                                                                                                                                                                                                                </t>
  </si>
  <si>
    <t xml:space="preserve">0,44</t>
  </si>
  <si>
    <t xml:space="preserve">ABRACADEIRA EM ACO PARA AMARRACAO DE ELETRODUTOS, TIPO U SIMPLES, COM 3/8"                                                                                                                                                                                                                                                                                                                                                                                                                                </t>
  </si>
  <si>
    <t xml:space="preserve">0,29</t>
  </si>
  <si>
    <t xml:space="preserve">ABRACADEIRA EM ACO PARA AMARRACAO DE ELETRODUTOS, TIPO U SIMPLES, COM 3"                                                                                                                                                                                                                                                                                                                                                                                                                                  </t>
  </si>
  <si>
    <t xml:space="preserve">ABRACADEIRA EM ACO PARA AMARRACAO DE ELETRODUTOS, TIPO U SIMPLES, COM 4"                                                                                                                                                                                                                                                                                                                                                                                                                                  </t>
  </si>
  <si>
    <t xml:space="preserve">3,19</t>
  </si>
  <si>
    <t xml:space="preserve">ABRACADEIRA PVC, PARA CALHA PLUVIAL, DIAMETRO ENTRE 80 E 100 MM, PARA DRENAGEM PREDIAL                                                                                                                                                                                                                                                                                                                                                                                                                    </t>
  </si>
  <si>
    <t xml:space="preserve">4,93</t>
  </si>
  <si>
    <t xml:space="preserve">ABRACADEIRA, GALVANIZADA/ZINCADA, ROSCA SEM FIM, PARAFUSO INOX, LARGURA  FITA *12,6 A *14 MM, D = 2" A 2 1/2"                                                                                                                                                                                                                                                                                                                                                                                             </t>
  </si>
  <si>
    <t xml:space="preserve">7,34</t>
  </si>
  <si>
    <t xml:space="preserve">ABRACADEIRA, GALVANIZADA/ZINCADA, ROSCA SEM FIM, PARAFUSO INOX, LARGURA  FITA *12,6 A *14 MM, D = 3" A 3 3/4"                                                                                                                                                                                                                                                                                                                                                                                             </t>
  </si>
  <si>
    <t xml:space="preserve">8,41</t>
  </si>
  <si>
    <t xml:space="preserve">ABRACADEIRA, GALVANIZADA/ZINCADA, ROSCA SEM FIM, PARAFUSO INOX, LARGURA  FITA *12,6 A *14 MM, D = 4" A 4 3/4"                                                                                                                                                                                                                                                                                                                                                                                             </t>
  </si>
  <si>
    <t xml:space="preserve">13,01</t>
  </si>
  <si>
    <t xml:space="preserve">ACABAMENTO CROMADO PARA REGISTRO PEQUENO, DE PAREDE, 1/2 " OU 3/4 "                                                                                                                                                                                                                                                                                                                                                                                                                                       </t>
  </si>
  <si>
    <t xml:space="preserve">29,91</t>
  </si>
  <si>
    <t xml:space="preserve">ACABAMENTO SIMPLES/CONVENCIONAL PARA FORRO PVC, TIPO "U" OU "C", COR BRANCA, COMPRIMENTO 6 M                                                                                                                                                                                                                                                                                                                                                                                                              </t>
  </si>
  <si>
    <t xml:space="preserve">4,17</t>
  </si>
  <si>
    <t xml:space="preserve">ACESSORIO DE LIGACAO NAO ELETRICO PARA CARGAS EXPLOSIVAS, TUBO DE 6 M                                                                                                                                                                                                                                                                                                                                                                                                                                     </t>
  </si>
  <si>
    <t xml:space="preserve">114,61</t>
  </si>
  <si>
    <t xml:space="preserve">ACESSORIO INICIADOR NAO ELETRICO, TUBO DE 6 M, TEMPO DE RETARDO DE *160* MS                                                                                                                                                                                                                                                                                                                                                                                                                               </t>
  </si>
  <si>
    <t xml:space="preserve">106,68</t>
  </si>
  <si>
    <t xml:space="preserve">ACETILENO (RECARGA PARA CILINDRO DE CONJUNTO OXICORTE GRANDE)                                                                                                                                                                                                                                                                                                                                                                                                                                             </t>
  </si>
  <si>
    <t xml:space="preserve">KG    </t>
  </si>
  <si>
    <t xml:space="preserve">50,84</t>
  </si>
  <si>
    <t xml:space="preserve">ACIDO CLORIDRICO / ACIDO MURIATICO, DILUICAO 10% A 12% PARA USO EM LIMPEZA                                                                                                                                                                                                                                                                                                                                                                                                                                </t>
  </si>
  <si>
    <t xml:space="preserve">L     </t>
  </si>
  <si>
    <t xml:space="preserve">12,45</t>
  </si>
  <si>
    <t xml:space="preserve">ACO CA-25, 10,0 MM, OU 12,5 MM, OU 16,0 MM, OU 20,0 MM, OU 25,0 MM, VERGALHAO                                                                                                                                                                                                                                                                                                                                                                                                                             </t>
  </si>
  <si>
    <t xml:space="preserve">10,36</t>
  </si>
  <si>
    <t xml:space="preserve">ACO CA-25, 16,0 MM, BARRA DE TRANSFERENCIA                                                                                                                                                                                                                                                                                                                                                                                                                                                                </t>
  </si>
  <si>
    <t xml:space="preserve">ACO CA-25, 20,0 MM, BARRA DE TRANSFERENCIA                                                                                                                                                                                                                                                                                                                                                                                                                                                                </t>
  </si>
  <si>
    <t xml:space="preserve">ACO CA-25, 25,0 MM, BARRA DE TRANSFERENCIA                                                                                                                                                                                                                                                                                                                                                                                                                                                                </t>
  </si>
  <si>
    <t xml:space="preserve">12,63</t>
  </si>
  <si>
    <t xml:space="preserve">ACO CA-25, 32,0 MM, BARRA DE TRANSFERENCIA                                                                                                                                                                                                                                                                                                                                                                                                                                                                </t>
  </si>
  <si>
    <t xml:space="preserve">13,45</t>
  </si>
  <si>
    <t xml:space="preserve">ACO CA-25, 32,0 MM, VERGALHAO                                                                                                                                                                                                                                                                                                                                                                                                                                                                             </t>
  </si>
  <si>
    <t xml:space="preserve">11,67</t>
  </si>
  <si>
    <t xml:space="preserve">ACO CA-25, 6,3 MM OU 8,0 MM, VERGALHAO                                                                                                                                                                                                                                                                                                                                                                                                                                                                    </t>
  </si>
  <si>
    <t xml:space="preserve">9,25</t>
  </si>
  <si>
    <t xml:space="preserve">ACO CA-50, 10,0 MM, OU 12,5 MM, OU 16,0 MM, OU 20,0 MM, DOBRADO E CORTADO                                                                                                                                                                                                                                                                                                                                                                                                                                 </t>
  </si>
  <si>
    <t xml:space="preserve">9,59</t>
  </si>
  <si>
    <t xml:space="preserve">ACO CA-50, 10,0 MM, VERGALHAO                                                                                                                                                                                                                                                                                                                                                                                                                                                                             </t>
  </si>
  <si>
    <t xml:space="preserve">9,64</t>
  </si>
  <si>
    <t xml:space="preserve">ACO CA-50, 12,5 MM OU 16,0 MM, VERGALHAO                                                                                                                                                                                                                                                                                                                                                                                                                                                                  </t>
  </si>
  <si>
    <t xml:space="preserve">8,35</t>
  </si>
  <si>
    <t xml:space="preserve">ACO CA-50, 20,0 MM OU 25,0 MM, VERGALHAO                                                                                                                                                                                                                                                                                                                                                                                                                                                                  </t>
  </si>
  <si>
    <t xml:space="preserve">9,63</t>
  </si>
  <si>
    <t xml:space="preserve">ACO CA-50, 32,0 MM, VERGALHAO                                                                                                                                                                                                                                                                                                                                                                                                                                                                             </t>
  </si>
  <si>
    <t xml:space="preserve">10,58</t>
  </si>
  <si>
    <t xml:space="preserve">ACO CA-50, 6,3 MM, DOBRADO E CORTADO                                                                                                                                                                                                                                                                                                                                                                                                                                                                      </t>
  </si>
  <si>
    <t xml:space="preserve">11,31</t>
  </si>
  <si>
    <t xml:space="preserve">ACO CA-50, 6,3 MM, VERGALHAO                                                                                                                                                                                                                                                                                                                                                                                                                                                                              </t>
  </si>
  <si>
    <t xml:space="preserve">10,17</t>
  </si>
  <si>
    <t xml:space="preserve">ACO CA-50, 8,0 MM, VERGALHAO                                                                                                                                                                                                                                                                                                                                                                                                                                                                              </t>
  </si>
  <si>
    <t xml:space="preserve">10,23</t>
  </si>
  <si>
    <t xml:space="preserve">ACO CA-60, 4,2 MM OU 5,0 MM, DOBRADO E CORTADO                                                                                                                                                                                                                                                                                                                                                                                                                                                            </t>
  </si>
  <si>
    <t xml:space="preserve">9,56</t>
  </si>
  <si>
    <t xml:space="preserve">ACO CA-60, 4,2 MM, OU 5,0 MM, OU 6,0 MM, OU 7,0 MM, VERGALHAO                                                                                                                                                                                                                                                                                                                                                                                                                                             </t>
  </si>
  <si>
    <t xml:space="preserve">9,12</t>
  </si>
  <si>
    <t xml:space="preserve">ACO CA-60, 6,0 MM OU 7,0 MM, DOBRADO E CORTADO                                                                                                                                                                                                                                                                                                                                                                                                                                                            </t>
  </si>
  <si>
    <t xml:space="preserve">10,11</t>
  </si>
  <si>
    <t xml:space="preserve">ACO CA-60, 8,0 MM OU 9,5 MM, VERGALHAO                                                                                                                                                                                                                                                                                                                                                                                                                                                                    </t>
  </si>
  <si>
    <t xml:space="preserve">7,95</t>
  </si>
  <si>
    <t xml:space="preserve">ACOPLAMENTO DE CONDUTOR PLUVIAL, EM PVC, DIAMETRO ENTRE 80 E 100 MM, PARA DRENAGEM PREDIAL                                                                                                                                                                                                                                                                                                                                                                                                                </t>
  </si>
  <si>
    <t xml:space="preserve">4,90</t>
  </si>
  <si>
    <t xml:space="preserve">ACOPLAMENTO RIGIDO EM FERRO FUNDIDO PARA SISTEMA DE TUBULACAO RANHURADA, DN 50 MM (2")                                                                                                                                                                                                                                                                                                                                                                                                                    </t>
  </si>
  <si>
    <t xml:space="preserve">31,27</t>
  </si>
  <si>
    <t xml:space="preserve">ACOPLAMENTO RIGIDO EM FERRO FUNDIDO PARA SISTEMA DE TUBULACAO RANHURADA, DN 65 MM (2 1/2")                                                                                                                                                                                                                                                                                                                                                                                                                </t>
  </si>
  <si>
    <t xml:space="preserve">33,93</t>
  </si>
  <si>
    <t xml:space="preserve">ACOPLAMENTO RIGIDO EM FERRO FUNDIDO PARA SISTEMA DE TUBULACAO RANHURADA, DN 80 MM (3")                                                                                                                                                                                                                                                                                                                                                                                                                    </t>
  </si>
  <si>
    <t xml:space="preserve">38,09</t>
  </si>
  <si>
    <t xml:space="preserve">ADAPTADOR DE COBRE PARA TUBULACAO PEX, DN 16 X 15 MM                                                                                                                                                                                                                                                                                                                                                                                                                                                      </t>
  </si>
  <si>
    <t xml:space="preserve">10,85</t>
  </si>
  <si>
    <t xml:space="preserve">ADAPTADOR DE COBRE PARA TUBULACAO PEX, DN 20 X 22 MM                                                                                                                                                                                                                                                                                                                                                                                                                                                      </t>
  </si>
  <si>
    <t xml:space="preserve">12,78</t>
  </si>
  <si>
    <t xml:space="preserve">ADAPTADOR DE COMPRESSAO EM POLIPROPILENO (PP), PARA TUBO EM PEAD, 20 MM X 1/2", PARA LIGACAO PREDIAL DE AGUA (NTS 179)                                                                                                                                                                                                                                                                                                                                                                                    </t>
  </si>
  <si>
    <t xml:space="preserve">4,50</t>
  </si>
  <si>
    <t xml:space="preserve">ADAPTADOR DE COMPRESSAO EM POLIPROPILENO (PP), PARA TUBO EM PEAD, 20 MM X 3/4", PARA LIGACAO PREDIAL DE AGUA (NTS 179)                                                                                                                                                                                                                                                                                                                                                                                    </t>
  </si>
  <si>
    <t xml:space="preserve">4,25</t>
  </si>
  <si>
    <t xml:space="preserve">ADAPTADOR DE COMPRESSAO EM POLIPROPILENO (PP), PARA TUBO EM PEAD, 32 MM X 1", PARA LIGACAO PREDIAL DE AGUA (NTS 179)                                                                                                                                                                                                                                                                                                                                                                                      </t>
  </si>
  <si>
    <t xml:space="preserve">8,82</t>
  </si>
  <si>
    <t xml:space="preserve">ADAPTADOR PVC PARA SIFAO METALICO, SOLDAVEL, COM ANEL BORRACHA (JE), 40 MM X 1 1/2"                                                                                                                                                                                                                                                                                                                                                                                                                       </t>
  </si>
  <si>
    <t xml:space="preserve">1,35</t>
  </si>
  <si>
    <t xml:space="preserve">ADAPTADOR PVC PARA SIFAO, ROSCAVEL, 40 MM X 1 1/4"                                                                                                                                                                                                                                                                                                                                                                                                                                                        </t>
  </si>
  <si>
    <t xml:space="preserve">1,38</t>
  </si>
  <si>
    <t xml:space="preserve">ADAPTADOR PVC ROSCAVEL, COM FLANGES E ANEL DE VEDACAO, 1/2", PARA CAIXA D' AGUA                                                                                                                                                                                                                                                                                                                                                                                                                           </t>
  </si>
  <si>
    <t xml:space="preserve">13,30</t>
  </si>
  <si>
    <t xml:space="preserve">ADAPTADOR PVC ROSCAVEL, COM FLANGES E ANEL DE VEDACAO, 1", PARA CAIXA D' AGUA                                                                                                                                                                                                                                                                                                                                                                                                                             </t>
  </si>
  <si>
    <t xml:space="preserve">24,43</t>
  </si>
  <si>
    <t xml:space="preserve">ADAPTADOR PVC ROSCAVEL, COM FLANGES E ANEL DE VEDACAO, 3/4", PARA CAIXA D' AGUA                                                                                                                                                                                                                                                                                                                                                                                                                           </t>
  </si>
  <si>
    <t xml:space="preserve">18,25</t>
  </si>
  <si>
    <t xml:space="preserve">ADAPTADOR PVC SOLDAVEL CURTO COM BOLSA E ROSCA, 110 MM X 4", PARA AGUA FRIA                                                                                                                                                                                                                                                                                                                                                                                                                               </t>
  </si>
  <si>
    <t xml:space="preserve">54,27</t>
  </si>
  <si>
    <t xml:space="preserve">ADAPTADOR PVC SOLDAVEL CURTO COM BOLSA E ROSCA, 20 MM X 1/2", PARA AGUA FRIA                                                                                                                                                                                                                                                                                                                                                                                                                              </t>
  </si>
  <si>
    <t xml:space="preserve">0,85</t>
  </si>
  <si>
    <t xml:space="preserve">ADAPTADOR PVC SOLDAVEL CURTO COM BOLSA E ROSCA, 25 MM X 3/4", PARA AGUA FRIA                                                                                                                                                                                                                                                                                                                                                                                                                              </t>
  </si>
  <si>
    <t xml:space="preserve">1,05</t>
  </si>
  <si>
    <t xml:space="preserve">ADAPTADOR PVC SOLDAVEL CURTO COM BOLSA E ROSCA, 32 MM X 1", PARA AGUA FRIA                                                                                                                                                                                                                                                                                                                                                                                                                                </t>
  </si>
  <si>
    <t xml:space="preserve">2,17</t>
  </si>
  <si>
    <t xml:space="preserve">ADAPTADOR PVC SOLDAVEL CURTO COM BOLSA E ROSCA, 40 MM X 1 1/2", PARA AGUA FRIA                                                                                                                                                                                                                                                                                                                                                                                                                            </t>
  </si>
  <si>
    <t xml:space="preserve">8,38</t>
  </si>
  <si>
    <t xml:space="preserve">ADAPTADOR PVC SOLDAVEL CURTO COM BOLSA E ROSCA, 40 MM X 1 1/4", PARA AGUA FRIA                                                                                                                                                                                                                                                                                                                                                                                                                            </t>
  </si>
  <si>
    <t xml:space="preserve">4,13</t>
  </si>
  <si>
    <t xml:space="preserve">ADAPTADOR PVC SOLDAVEL CURTO COM BOLSA E ROSCA, 50 MM X 1 1/4", PARA AGUA FRIA                                                                                                                                                                                                                                                                                                                                                                                                                            </t>
  </si>
  <si>
    <t xml:space="preserve">9,66</t>
  </si>
  <si>
    <t xml:space="preserve">ADAPTADOR PVC SOLDAVEL CURTO COM BOLSA E ROSCA, 50 MM X1 1/2", PARA AGUA FRIA                                                                                                                                                                                                                                                                                                                                                                                                                             </t>
  </si>
  <si>
    <t xml:space="preserve">5,26</t>
  </si>
  <si>
    <t xml:space="preserve">ADAPTADOR PVC SOLDAVEL CURTO COM BOLSA E ROSCA, 60 MM X 2", PARA AGUA FRIA                                                                                                                                                                                                                                                                                                                                                                                                                                </t>
  </si>
  <si>
    <t xml:space="preserve">14,27</t>
  </si>
  <si>
    <t xml:space="preserve">ADAPTADOR PVC SOLDAVEL CURTO COM BOLSA E ROSCA, 75 MM X 2 1/2", PARA AGUA FRIA                                                                                                                                                                                                                                                                                                                                                                                                                            </t>
  </si>
  <si>
    <t xml:space="preserve">20,76</t>
  </si>
  <si>
    <t xml:space="preserve">ADAPTADOR PVC SOLDAVEL CURTO COM BOLSA E ROSCA, 85 MM X 3", PARA AGUA FRIA                                                                                                                                                                                                                                                                                                                                                                                                                                </t>
  </si>
  <si>
    <t xml:space="preserve">34,08</t>
  </si>
  <si>
    <t xml:space="preserve">ADAPTADOR PVC SOLDAVEL, COM FLANGE E ANEL DE VEDACAO, 20 MM X 1/2", PARA CAIXA D'AGUA                                                                                                                                                                                                                                                                                                                                                                                                                     </t>
  </si>
  <si>
    <t xml:space="preserve">11,54</t>
  </si>
  <si>
    <t xml:space="preserve">ADAPTADOR PVC SOLDAVEL, COM FLANGE E ANEL DE VEDACAO, 25 MM X 3/4", PARA CAIXA D'AGUA                                                                                                                                                                                                                                                                                                                                                                                                                     </t>
  </si>
  <si>
    <t xml:space="preserve">13,27</t>
  </si>
  <si>
    <t xml:space="preserve">ADAPTADOR PVC SOLDAVEL, COM FLANGE E ANEL DE VEDACAO, 32 MM X 1", PARA CAIXA D'AGUA                                                                                                                                                                                                                                                                                                                                                                                                                       </t>
  </si>
  <si>
    <t xml:space="preserve">17,23</t>
  </si>
  <si>
    <t xml:space="preserve">ADAPTADOR PVC SOLDAVEL, COM FLANGE E ANEL DE VEDACAO, 40 MM X 1 1/4", PARA CAIXA D'AGUA                                                                                                                                                                                                                                                                                                                                                                                                                   </t>
  </si>
  <si>
    <t xml:space="preserve">23,22</t>
  </si>
  <si>
    <t xml:space="preserve">ADAPTADOR PVC SOLDAVEL, COM FLANGE E ANEL DE VEDACAO, 50 MM X 1 1/2", PARA CAIXA D'AGUA                                                                                                                                                                                                                                                                                                                                                                                                                   </t>
  </si>
  <si>
    <t xml:space="preserve">28,16</t>
  </si>
  <si>
    <t xml:space="preserve">ADAPTADOR PVC SOLDAVEL, COM FLANGES E ANEL DE VEDACAO, 60 MM X 2", PARA CAIXA D' AGUA                                                                                                                                                                                                                                                                                                                                                                                                                     </t>
  </si>
  <si>
    <t xml:space="preserve">39,29</t>
  </si>
  <si>
    <t xml:space="preserve">ADAPTADOR PVC SOLDAVEL, COM FLANGES LIVRES, 110 MM X 4", PARA CAIXA D' AGUA                                                                                                                                                                                                                                                                                                                                                                                                                               </t>
  </si>
  <si>
    <t xml:space="preserve">409,50</t>
  </si>
  <si>
    <t xml:space="preserve">ADAPTADOR PVC SOLDAVEL, COM FLANGES LIVRES, 25 MM X 3/4", PARA CAIXA D' AGUA                                                                                                                                                                                                                                                                                                                                                                                                                              </t>
  </si>
  <si>
    <t xml:space="preserve">14,92</t>
  </si>
  <si>
    <t xml:space="preserve">ADAPTADOR PVC SOLDAVEL, COM FLANGES LIVRES, 32 MM X 1", PARA CAIXA D' AGUA                                                                                                                                                                                                                                                                                                                                                                                                                                </t>
  </si>
  <si>
    <t xml:space="preserve">22,82</t>
  </si>
  <si>
    <t xml:space="preserve">ADAPTADOR PVC SOLDAVEL, COM FLANGES LIVRES, 40 MM X 1  1/4", PARA CAIXA D' AGUA                                                                                                                                                                                                                                                                                                                                                                                                                           </t>
  </si>
  <si>
    <t xml:space="preserve">42,42</t>
  </si>
  <si>
    <t xml:space="preserve">ADAPTADOR PVC SOLDAVEL, COM FLANGES LIVRES, 50 MM X 1  1/2", PARA CAIXA D' AGUA                                                                                                                                                                                                                                                                                                                                                                                                                           </t>
  </si>
  <si>
    <t xml:space="preserve">42,57</t>
  </si>
  <si>
    <t xml:space="preserve">ADAPTADOR PVC SOLDAVEL, COM FLANGES LIVRES, 60 MM X 2", PARA CAIXA D' AGUA                                                                                                                                                                                                                                                                                                                                                                                                                                </t>
  </si>
  <si>
    <t xml:space="preserve">65,07</t>
  </si>
  <si>
    <t xml:space="preserve">ADAPTADOR PVC SOLDAVEL, COM FLANGES LIVRES, 75 MM X 2  1/2", PARA CAIXA D' AGUA                                                                                                                                                                                                                                                                                                                                                                                                                           </t>
  </si>
  <si>
    <t xml:space="preserve">207,82</t>
  </si>
  <si>
    <t xml:space="preserve">ADAPTADOR PVC SOLDAVEL, COM FLANGES LIVRES, 85 MM X 3", PARA CAIXA D' AGUA                                                                                                                                                                                                                                                                                                                                                                                                                                </t>
  </si>
  <si>
    <t xml:space="preserve">290,13</t>
  </si>
  <si>
    <t xml:space="preserve">ADAPTADOR PVC SOLDAVEL, LONGO, COM FLANGE LIVRE,  110 MM X 4", PARA CAIXA D' AGUA                                                                                                                                                                                                                                                                                                                                                                                                                         </t>
  </si>
  <si>
    <t xml:space="preserve">440,76</t>
  </si>
  <si>
    <t xml:space="preserve">ADAPTADOR PVC SOLDAVEL, LONGO, COM FLANGE LIVRE,  25 MM X 3/4", PARA CAIXA D' AGUA                                                                                                                                                                                                                                                                                                                                                                                                                        </t>
  </si>
  <si>
    <t xml:space="preserve">20,95</t>
  </si>
  <si>
    <t xml:space="preserve">ADAPTADOR PVC SOLDAVEL, LONGO, COM FLANGE LIVRE,  32 MM X 1", PARA CAIXA D' AGUA                                                                                                                                                                                                                                                                                                                                                                                                                          </t>
  </si>
  <si>
    <t xml:space="preserve">23,38</t>
  </si>
  <si>
    <t xml:space="preserve">ADAPTADOR PVC SOLDAVEL, LONGO, COM FLANGE LIVRE,  40 MM X 1 1/4", PARA CAIXA D' AGUA                                                                                                                                                                                                                                                                                                                                                                                                                      </t>
  </si>
  <si>
    <t xml:space="preserve">34,57</t>
  </si>
  <si>
    <t xml:space="preserve">ADAPTADOR PVC SOLDAVEL, LONGO, COM FLANGE LIVRE,  50 MM X 1 1/2", PARA CAIXA D' AGUA                                                                                                                                                                                                                                                                                                                                                                                                                      </t>
  </si>
  <si>
    <t xml:space="preserve">39,61</t>
  </si>
  <si>
    <t xml:space="preserve">ADAPTADOR PVC SOLDAVEL, LONGO, COM FLANGE LIVRE,  60 MM X 2", PARA CAIXA D' AGUA                                                                                                                                                                                                                                                                                                                                                                                                                          </t>
  </si>
  <si>
    <t xml:space="preserve">67,75</t>
  </si>
  <si>
    <t xml:space="preserve">ADAPTADOR PVC SOLDAVEL, LONGO, COM FLANGE LIVRE,  75 MM X 2 1/2", PARA CAIXA D' AGUA                                                                                                                                                                                                                                                                                                                                                                                                                      </t>
  </si>
  <si>
    <t xml:space="preserve">262,99</t>
  </si>
  <si>
    <t xml:space="preserve">ADAPTADOR PVC SOLDAVEL, LONGO, COM FLANGE LIVRE,  85 MM X 3", PARA CAIXA D' AGUA                                                                                                                                                                                                                                                                                                                                                                                                                          </t>
  </si>
  <si>
    <t xml:space="preserve">307,89</t>
  </si>
  <si>
    <t xml:space="preserve">ADAPTADOR PVC, COM REGISTRO, PARA PEAD, 20 MM X 3/4", PARA LIGACAO PREDIAL DE AGUA                                                                                                                                                                                                                                                                                                                                                                                                                        </t>
  </si>
  <si>
    <t xml:space="preserve">5,84</t>
  </si>
  <si>
    <t xml:space="preserve">ADAPTADOR PVC, ROSCAVEL, COM FLANGES E ANEL DE VEDACAO, 1 1/2", PARA CAIXA D'AGUA                                                                                                                                                                                                                                                                                                                                                                                                                         </t>
  </si>
  <si>
    <t xml:space="preserve">41,41</t>
  </si>
  <si>
    <t xml:space="preserve">ADAPTADOR PVC, ROSCAVEL, COM FLANGES E ANEL DE VEDACAO, 1 1/4", PARA CAIXA D' AGUA                                                                                                                                                                                                                                                                                                                                                                                                                        </t>
  </si>
  <si>
    <t xml:space="preserve">34,63</t>
  </si>
  <si>
    <t xml:space="preserve">ADAPTADOR PVC, ROSCAVEL, COM FLANGES E ANEL DE VEDACAO, 2", PARA CAIXA D' AGUA                                                                                                                                                                                                                                                                                                                                                                                                                            </t>
  </si>
  <si>
    <t xml:space="preserve">50,26</t>
  </si>
  <si>
    <t xml:space="preserve">ADAPTADOR PVC, ROSCAVEL, PARA VALVULA PIA OU LAVATORIO, 40 MM                                                                                                                                                                                                                                                                                                                                                                                                                                             </t>
  </si>
  <si>
    <t xml:space="preserve">0,58</t>
  </si>
  <si>
    <t xml:space="preserve">ADAPTADOR, CPVC, SOLDAVEL, 15 MM, PARA AGUA QUENTE                                                                                                                                                                                                                                                                                                                                                                                                                                                        </t>
  </si>
  <si>
    <t xml:space="preserve">5,89</t>
  </si>
  <si>
    <t xml:space="preserve">ADAPTADOR, CPVC, SOLDAVEL, 22 MM, PARA AGUA QUENTE                                                                                                                                                                                                                                                                                                                                                                                                                                                        </t>
  </si>
  <si>
    <t xml:space="preserve">6,11</t>
  </si>
  <si>
    <t xml:space="preserve">ADAPTADOR, EM LATAO, ENGATE RAPIDO 2 1/2" X ROSCA INTERNA 5 FIOS 2 1/2",  PARA INSTALACAO PREDIAL DE COMBATE A INCENDIO                                                                                                                                                                                                                                                                                                                                                                                   </t>
  </si>
  <si>
    <t xml:space="preserve">105,58</t>
  </si>
  <si>
    <t xml:space="preserve">ADAPTADOR, EM LATAO, ENGATE RAPIDO1 1/2" X ROSCA INTERNA 5 FIOS 2 1/2",  PARA INSTALACAO PREDIAL DE COMBATE A INCENDIO                                                                                                                                                                                                                                                                                                                                                                                    </t>
  </si>
  <si>
    <t xml:space="preserve">82,62</t>
  </si>
  <si>
    <t xml:space="preserve">ADAPTADOR, PVC PBA,  BOLSA/ROSCA, JE, DN 75 / DE  85 MM                                                                                                                                                                                                                                                                                                                                                                                                                                                   </t>
  </si>
  <si>
    <t xml:space="preserve">59,99</t>
  </si>
  <si>
    <t xml:space="preserve">ADAPTADOR, PVC PBA, A BOLSA DEFOFO, JE, DN 100 / DE 110 MM                                                                                                                                                                                                                                                                                                                                                                                                                                                </t>
  </si>
  <si>
    <t xml:space="preserve">165,50</t>
  </si>
  <si>
    <t xml:space="preserve">ADAPTADOR, PVC PBA, A BOLSA DEFOFO, JE, DN 50 / DE 60 MM                                                                                                                                                                                                                                                                                                                                                                                                                                                  </t>
  </si>
  <si>
    <t xml:space="preserve">38,12</t>
  </si>
  <si>
    <t xml:space="preserve">ADAPTADOR, PVC PBA, A BOLSA DEFOFO, JE, DN 75 / DE  85 MM                                                                                                                                                                                                                                                                                                                                                                                                                                                 </t>
  </si>
  <si>
    <t xml:space="preserve">86,42</t>
  </si>
  <si>
    <t xml:space="preserve">ADAPTADOR, PVC PBA, BOLSA/ROSCA, JE, DN 100 / DE 110 MM                                                                                                                                                                                                                                                                                                                                                                                                                                                   </t>
  </si>
  <si>
    <t xml:space="preserve">102,58</t>
  </si>
  <si>
    <t xml:space="preserve">ADAPTADOR, PVC PBA, BOLSA/ROSCA, JE, DN 50 / DE 60 MM                                                                                                                                                                                                                                                                                                                                                                                                                                                     </t>
  </si>
  <si>
    <t xml:space="preserve">26,76</t>
  </si>
  <si>
    <t xml:space="preserve">ADAPTADOR, PVC PBA, PONTA/ROSCA, JE, DN 50 / DE  60 MM                                                                                                                                                                                                                                                                                                                                                                                                                                                    </t>
  </si>
  <si>
    <t xml:space="preserve">20,33</t>
  </si>
  <si>
    <t xml:space="preserve">ADAPTADOR, PVC PBA, PONTA/ROSCA, JE, DN 75 / DE  85 MM                                                                                                                                                                                                                                                                                                                                                                                                                                                    </t>
  </si>
  <si>
    <t xml:space="preserve">68,60</t>
  </si>
  <si>
    <t xml:space="preserve">ADESIVO / COLA DE CONTATO LIQUIDO, A BASE DE RESINAS, PARA COLAGEM DE ESPUMA PARA ISOLAMENTO TERMICO FLEXIVEL                                                                                                                                                                                                                                                                                                                                                                                             </t>
  </si>
  <si>
    <t xml:space="preserve">158,12</t>
  </si>
  <si>
    <t xml:space="preserve">ADESIVO / COLA PARA EPS (ISOPOR) E OUTROS MATERIAIS                                                                                                                                                                                                                                                                                                                                                                                                                                                       </t>
  </si>
  <si>
    <t xml:space="preserve">35,57</t>
  </si>
  <si>
    <t xml:space="preserve">ADESIVO ACRILICO DE BASE AQUOSA / COLA DE CONTATO                                                                                                                                                                                                                                                                                                                                                                                                                                                         </t>
  </si>
  <si>
    <t xml:space="preserve">45,49</t>
  </si>
  <si>
    <t xml:space="preserve">ADESIVO ESTRUTURAL A BASE DE RESINA EPOXI PARA INJECAO EM TRINCAS, BICOMPONENTE, BAIXA VISCOSIDADE                                                                                                                                                                                                                                                                                                                                                                                                        </t>
  </si>
  <si>
    <t xml:space="preserve">152,16</t>
  </si>
  <si>
    <t xml:space="preserve">ADESIVO ESTRUTURAL A BASE DE RESINA EPOXI, BICOMPONENTE, FLUIDO                                                                                                                                                                                                                                                                                                                                                                                                                                           </t>
  </si>
  <si>
    <t xml:space="preserve">54,18</t>
  </si>
  <si>
    <t xml:space="preserve">ADESIVO ESTRUTURAL A BASE DE RESINA EPOXI, BICOMPONENTE, PASTOSO (TIXOTROPICO)                                                                                                                                                                                                                                                                                                                                                                                                                            </t>
  </si>
  <si>
    <t xml:space="preserve">46,33</t>
  </si>
  <si>
    <t xml:space="preserve">ADESIVO PARA TUBOS CPVC, *75* G                                                                                                                                                                                                                                                                                                                                                                                                                                                                           </t>
  </si>
  <si>
    <t xml:space="preserve">31,17</t>
  </si>
  <si>
    <t xml:space="preserve">ADESIVO PLASTICO PARA PVC, BISNAGA COM 75 GR                                                                                                                                                                                                                                                                                                                                                                                                                                                              </t>
  </si>
  <si>
    <t xml:space="preserve">7,90</t>
  </si>
  <si>
    <t xml:space="preserve">ADESIVO PLASTICO PARA PVC, FRASCO COM *850* GR                                                                                                                                                                                                                                                                                                                                                                                                                                                            </t>
  </si>
  <si>
    <t xml:space="preserve">60,78</t>
  </si>
  <si>
    <t xml:space="preserve">ADESIVO PLASTICO PARA PVC, FRASCO COM 175 GR                                                                                                                                                                                                                                                                                                                                                                                                                                                              </t>
  </si>
  <si>
    <t xml:space="preserve">19,84</t>
  </si>
  <si>
    <t xml:space="preserve">ADITIVO ACELERADOR DE PEGA E ENDURECIMENTO PARA ARGAMASSAS E CONCRETOS, LIQUIDO E ISENTO DE CLORETOS                                                                                                                                                                                                                                                                                                                                                                                                      </t>
  </si>
  <si>
    <t xml:space="preserve">17,87</t>
  </si>
  <si>
    <t xml:space="preserve">ADITIVO ADESIVO LIQUIDO PARA ARGAMASSAS DE REVESTIMENTOS CIMENTICIOS                                                                                                                                                                                                                                                                                                                                                                                                                                      </t>
  </si>
  <si>
    <t xml:space="preserve">15,07</t>
  </si>
  <si>
    <t xml:space="preserve">ADITIVO IMPERMEABILIZANTE DE PEGA NORMAL PARA ARGAMASSAS E CONCRETOS SEM ARMACAO, LIQUIDO E ISENTO DE CLORETOS                                                                                                                                                                                                                                                                                                                                                                                            </t>
  </si>
  <si>
    <t xml:space="preserve">7,31</t>
  </si>
  <si>
    <t xml:space="preserve">ADITIVO IMPERMEABILIZANTE DE PEGA ULTRARRAPIDA, LIQUIDO E ISENTO DE CLORETOS                                                                                                                                                                                                                                                                                                                                                                                                                              </t>
  </si>
  <si>
    <t xml:space="preserve">17,45</t>
  </si>
  <si>
    <t xml:space="preserve">ADITIVO LIQUIDO IMPERMEABILIZANTE CRISTALIZANTE                                                                                                                                                                                                                                                                                                                                                                                                                                                           </t>
  </si>
  <si>
    <t xml:space="preserve">24,31</t>
  </si>
  <si>
    <t xml:space="preserve">ADITIVO LIQUIDO INCORPORADOR DE AR PARA CONCRETO E ARGAMASSA, LIQUIDO E ISENTO DE CLORETOS                                                                                                                                                                                                                                                                                                                                                                                                                </t>
  </si>
  <si>
    <t xml:space="preserve">7,25</t>
  </si>
  <si>
    <t xml:space="preserve">ADITIVO PLASTIFICANTE E ESTABILIZADOR PARA ARGAMASSAS DE ASSENTAMENTO E REBOCO, LIQUIDO E ISENTO DE CLORETOS                                                                                                                                                                                                                                                                                                                                                                                              </t>
  </si>
  <si>
    <t xml:space="preserve">8,10</t>
  </si>
  <si>
    <t xml:space="preserve">ADITIVO PLASTIFICANTE RETARDADOR DE PEGA E REDUTOR DE AGUA PARA CONCRETO, LIQUIDO E ISENTO DE CLORETOS                                                                                                                                                                                                                                                                                                                                                                                                    </t>
  </si>
  <si>
    <t xml:space="preserve">7,51</t>
  </si>
  <si>
    <t xml:space="preserve">ADITIVO SUPERPLASTIFICANTE DE PEGA NORMAL PARA CONCRETO, LIQUIDO E ISENTO DE CLORETOS                                                                                                                                                                                                                                                                                                                                                                                                                     </t>
  </si>
  <si>
    <t xml:space="preserve">18,92</t>
  </si>
  <si>
    <t xml:space="preserve">ADUELA/ GALERIA PRE-MOLDADA DE CONCRETO ARMADO, SECAO QUADRADA INTERNA DE 1,50 X 1,50 M (L X A), MISULA DE 20 X 20 CM, C = 1,00 M, ESPESSURA MIN = 15 CM, TB-45 E FCK DO CONCRETO = 30 MPA                                                                                                                                                                                                                                                                                                                </t>
  </si>
  <si>
    <t xml:space="preserve">1.915,10</t>
  </si>
  <si>
    <t xml:space="preserve">ADUELA/ GALERIA PRE-MOLDADA DE CONCRETO ARMADO, SECAO RETANGULAR INTERNA DE 2,00 X 2,00 M (L X A), MISULA DE 20 X 20 CM, C = 1,00 M, ESPESSURA MIN = 15 CM, TB-45 E FCK DO CONCRETO = 30 MPA                                                                                                                                                                                                                                                                                                              </t>
  </si>
  <si>
    <t xml:space="preserve">2.398,72</t>
  </si>
  <si>
    <t xml:space="preserve">ADUELA/ GALERIA PRE-MOLDADA DE CONCRETO ARMADO, SECAO RETANGULAR INTERNA DE 2,50 X 2,50 M (L X A), MISULA DE 20 X 20 CM, C = 1,00 M, ESPESSURA MIN = 15 CM, TB-45 E FCK DO CONCRETO = 30 MPA                                                                                                                                                                                                                                                                                                              </t>
  </si>
  <si>
    <t xml:space="preserve">3.249,88</t>
  </si>
  <si>
    <t xml:space="preserve">ADUELA/ GALERIA PRE-MOLDADA DE CONCRETO ARMADO, SECAO RETANGULAR INTERNA DE 3,00 X 3,00 M (L X A), MISULA DE 20 X 20 CM, C = 1.00 M, ESPESSURA MIN = 20 CM, TB-45 E FCK DO CONCRETO = 30 MPA                                                                                                                                                                                                                                                                                                              </t>
  </si>
  <si>
    <t xml:space="preserve">3.854,39</t>
  </si>
  <si>
    <t xml:space="preserve">AFASTADOR PARA TELHA DE FIBROCIMENTO CANALETE 90 OU KALHETAO                                                                                                                                                                                                                                                                                                                                                                                                                                              </t>
  </si>
  <si>
    <t xml:space="preserve">1,29</t>
  </si>
  <si>
    <t xml:space="preserve">AGENTE DE CURA, PROTETOR DA EVAPORACAO DA AGUA DE HIDRATACAO DO CONCRETO                                                                                                                                                                                                                                                                                                                                                                                                                                  </t>
  </si>
  <si>
    <t xml:space="preserve">11,91</t>
  </si>
  <si>
    <t xml:space="preserve">AGREGADO RECICLADO, TIPO RACHAO RECICLADO CINZA, CLASSE A                                                                                                                                                                                                                                                                                                                                                                                                                                                 </t>
  </si>
  <si>
    <t xml:space="preserve">M3    </t>
  </si>
  <si>
    <t xml:space="preserve">36,58</t>
  </si>
  <si>
    <t xml:space="preserve">AJUDANTE DE ARMADOR                                                                                                                                                                                                                                                                                                                                                                                                                                                                                       </t>
  </si>
  <si>
    <t xml:space="preserve">H     </t>
  </si>
  <si>
    <t xml:space="preserve">10,95</t>
  </si>
  <si>
    <t xml:space="preserve">AJUDANTE DE ARMADOR (MENSALISTA)                                                                                                                                                                                                                                                                                                                                                                                                                                                                          </t>
  </si>
  <si>
    <t xml:space="preserve">MES   </t>
  </si>
  <si>
    <t xml:space="preserve">1.933,25</t>
  </si>
  <si>
    <t xml:space="preserve">AJUDANTE DE ELETRICISTA                                                                                                                                                                                                                                                                                                                                                                                                                                                                                   </t>
  </si>
  <si>
    <t xml:space="preserve">11,04</t>
  </si>
  <si>
    <t xml:space="preserve">AJUDANTE DE ELETRICISTA (MENSALISTA)                                                                                                                                                                                                                                                                                                                                                                                                                                                                      </t>
  </si>
  <si>
    <t xml:space="preserve">1.949,53</t>
  </si>
  <si>
    <t xml:space="preserve">AJUDANTE DE ESTRUTURAS METALICAS (MENSALISTA)                                                                                                                                                                                                                                                                                                                                                                                                                                                             </t>
  </si>
  <si>
    <t xml:space="preserve">2.465,55</t>
  </si>
  <si>
    <t xml:space="preserve">AJUDANTE DE ESTRUTURAS METALICAS HORISTA                                                                                                                                                                                                                                                                                                                                                                                                                                                                  </t>
  </si>
  <si>
    <t xml:space="preserve">13,96</t>
  </si>
  <si>
    <t xml:space="preserve">AJUDANTE DE OPERACAO EM GERAL                                                                                                                                                                                                                                                                                                                                                                                                                                                                             </t>
  </si>
  <si>
    <t xml:space="preserve">11,32</t>
  </si>
  <si>
    <t xml:space="preserve">AJUDANTE DE OPERACAO EM GERAL (MENSALISTA)                                                                                                                                                                                                                                                                                                                                                                                                                                                                </t>
  </si>
  <si>
    <t xml:space="preserve">2.000,45</t>
  </si>
  <si>
    <t xml:space="preserve">AJUDANTE DE PINTOR                                                                                                                                                                                                                                                                                                                                                                                                                                                                                        </t>
  </si>
  <si>
    <t xml:space="preserve">AJUDANTE DE PINTOR (MENSALISTA)                                                                                                                                                                                                                                                                                                                                                                                                                                                                           </t>
  </si>
  <si>
    <t xml:space="preserve">AJUDANTE DE SERRALHEIRO                                                                                                                                                                                                                                                                                                                                                                                                                                                                                   </t>
  </si>
  <si>
    <t xml:space="preserve">11,75</t>
  </si>
  <si>
    <t xml:space="preserve">AJUDANTE DE SERRALHEIRO (MENSALISTA)                                                                                                                                                                                                                                                                                                                                                                                                                                                                      </t>
  </si>
  <si>
    <t xml:space="preserve">2.073,59</t>
  </si>
  <si>
    <t xml:space="preserve">AJUDANTE ESPECIALIZADO                                                                                                                                                                                                                                                                                                                                                                                                                                                                                    </t>
  </si>
  <si>
    <t xml:space="preserve">12,28</t>
  </si>
  <si>
    <t xml:space="preserve">AJUDANTE ESPECIALIZADO (MENSALISTA)                                                                                                                                                                                                                                                                                                                                                                                                                                                                       </t>
  </si>
  <si>
    <t xml:space="preserve">2.170,91</t>
  </si>
  <si>
    <t xml:space="preserve">ALCA PREFORMADA DE CONTRA POSTE, EM ACO GALVANIZADO, PARA CABO 3/16", COMPRIMENTO *860* MM                                                                                                                                                                                                                                                                                                                                                                                                                </t>
  </si>
  <si>
    <t xml:space="preserve">7,86</t>
  </si>
  <si>
    <t xml:space="preserve">ALCA PREFORMADA DE DISTRIBUICAO, EM ACO GALVANIZADO, PARA CABO DE ALUMINIO DIAMETRO 16 A 25 MM                                                                                                                                                                                                                                                                                                                                                                                                            </t>
  </si>
  <si>
    <t xml:space="preserve">3,70</t>
  </si>
  <si>
    <t xml:space="preserve">ALCA PREFORMADA DE DISTRIBUICAO, EM ACO GALVANIZADO, PARA CONDUTORES DE ALUMINIO AWG 1/0 (CAA 6/1 OU CA 7 FIOS)                                                                                                                                                                                                                                                                                                                                                                                           </t>
  </si>
  <si>
    <t xml:space="preserve">11,50</t>
  </si>
  <si>
    <t xml:space="preserve">ALCA PREFORMADA DE DISTRIBUICAO, EM ACO GALVANIZADO, PARA CONDUTORES DE ALUMINIO AWG 2 (CAA 6/1 OU CA 7 FIOS)                                                                                                                                                                                                                                                                                                                                                                                             </t>
  </si>
  <si>
    <t xml:space="preserve">6,94</t>
  </si>
  <si>
    <t xml:space="preserve">ALCA PREFORMADA DE SERVICO, EM ACO GALVANIZADO, PARA CONDUTORES DE ALUMINIO AWG 4 (CAA 6/1)                                                                                                                                                                                                                                                                                                                                                                                                               </t>
  </si>
  <si>
    <t xml:space="preserve">2,78</t>
  </si>
  <si>
    <t xml:space="preserve">ALCA PREFORMADA DE SERVICO, EM ACO GALVANIZADO, PARA CONDUTORES DE ALUMINIO AWG 6 (CAA 6/1)                                                                                                                                                                                                                                                                                                                                                                                                               </t>
  </si>
  <si>
    <t xml:space="preserve">2,12</t>
  </si>
  <si>
    <t xml:space="preserve">ALICATE DE CORTE DIAGONAL 6 " COM ISOLAMENTO                                                                                                                                                                                                                                                                                                                                                                                                                                                              </t>
  </si>
  <si>
    <t xml:space="preserve">33,00</t>
  </si>
  <si>
    <t xml:space="preserve">ALICATE DE CRIMPAR RJ11, RJ12 E RJ45                                                                                                                                                                                                                                                                                                                                                                                                                                                                      </t>
  </si>
  <si>
    <t xml:space="preserve">90,05</t>
  </si>
  <si>
    <t xml:space="preserve">ALICATE DE PRESSAO PARA SOLDA DE CHAPA 18 "                                                                                                                                                                                                                                                                                                                                                                                                                                                               </t>
  </si>
  <si>
    <t xml:space="preserve">96,83</t>
  </si>
  <si>
    <t xml:space="preserve">ALICATE DE PRESSAO 11 " PARA SOLDA, TIPO C                                                                                                                                                                                                                                                                                                                                                                                                                                                                </t>
  </si>
  <si>
    <t xml:space="preserve">54,48</t>
  </si>
  <si>
    <t xml:space="preserve">ALICATE DE PRESSAO 11 " PARA SOLDA, TIPO U                                                                                                                                                                                                                                                                                                                                                                                                                                                                </t>
  </si>
  <si>
    <t xml:space="preserve">59,95</t>
  </si>
  <si>
    <t xml:space="preserve">ALICATE PARA ANEIS DE PISTAO, CAPACIDADE 50 A 100 MM                                                                                                                                                                                                                                                                                                                                                                                                                                                      </t>
  </si>
  <si>
    <t xml:space="preserve">77,85</t>
  </si>
  <si>
    <t xml:space="preserve">ALIMENTACAO - HORISTA (COLETADO CAIXA)                                                                                                                                                                                                                                                                                                                                                                                                                                                                    </t>
  </si>
  <si>
    <t xml:space="preserve">2,11</t>
  </si>
  <si>
    <t xml:space="preserve">ALIMENTACAO - MENSALISTA (COLETADO CAIXA)                                                                                                                                                                                                                                                                                                                                                                                                                                                                 </t>
  </si>
  <si>
    <t xml:space="preserve">398,75</t>
  </si>
  <si>
    <t xml:space="preserve">ALISADORA DE CONCRETO COM MOTOR A GASOLINA DE 5,5 HP, PESO COM MOTOR DE 78 KG, 4 PAS                                                                                                                                                                                                                                                                                                                                                                                                                      </t>
  </si>
  <si>
    <t xml:space="preserve">6.724,50</t>
  </si>
  <si>
    <t xml:space="preserve">ALMOXARIFE                                                                                                                                                                                                                                                                                                                                                                                                                                                                                                </t>
  </si>
  <si>
    <t xml:space="preserve">18,72</t>
  </si>
  <si>
    <t xml:space="preserve">ALMOXARIFE (MENSALISTA)                                                                                                                                                                                                                                                                                                                                                                                                                                                                                   </t>
  </si>
  <si>
    <t xml:space="preserve">3.302,71</t>
  </si>
  <si>
    <t xml:space="preserve">ALONGADOR COM TRES ALTURAS, EM TUBO DE ACO CARBONO, PINTURA NO PROCESSO ELETROSTATICO - EQUIPAMENTO DE GINASTICA PARA ACADEMIA AO AR LIVRE / ACADEMIA DA TERCEIRA IDADE - ATI                                                                                                                                                                                                                                                                                                                             </t>
  </si>
  <si>
    <t xml:space="preserve">1.994,00</t>
  </si>
  <si>
    <t xml:space="preserve">ALUMINIO ANODIZADO                                                                                                                                                                                                                                                                                                                                                                                                                                                                                        </t>
  </si>
  <si>
    <t xml:space="preserve">44,63</t>
  </si>
  <si>
    <t xml:space="preserve">ANEL BORRACHA PARA TUBO ESGOTO PREDIAL, DN 100 MM (NBR 5688)                                                                                                                                                                                                                                                                                                                                                                                                                                              </t>
  </si>
  <si>
    <t xml:space="preserve">4,00</t>
  </si>
  <si>
    <t xml:space="preserve">ANEL BORRACHA PARA TUBO ESGOTO PREDIAL, DN 50 MM (NBR 5688)                                                                                                                                                                                                                                                                                                                                                                                                                                               </t>
  </si>
  <si>
    <t xml:space="preserve">2,26</t>
  </si>
  <si>
    <t xml:space="preserve">ANEL BORRACHA PARA TUBO ESGOTO PREDIAL, DN 75 MM (NBR 5688)                                                                                                                                                                                                                                                                                                                                                                                                                                               </t>
  </si>
  <si>
    <t xml:space="preserve">3,32</t>
  </si>
  <si>
    <t xml:space="preserve">ANEL BORRACHA, DN 100 MM, PARA TUBO SERIE REFORCADA ESGOTO PREDIAL                                                                                                                                                                                                                                                                                                                                                                                                                                        </t>
  </si>
  <si>
    <t xml:space="preserve">4,69</t>
  </si>
  <si>
    <t xml:space="preserve">ANEL BORRACHA, DN 150 MM, PARA TUBO SERIE REFORCADA ESGOTO PREDIAL                                                                                                                                                                                                                                                                                                                                                                                                                                        </t>
  </si>
  <si>
    <t xml:space="preserve">16,24</t>
  </si>
  <si>
    <t xml:space="preserve">ANEL BORRACHA, DN 50 MM, PARA TUBO SERIE REFORCADA ESGOTO PREDIAL                                                                                                                                                                                                                                                                                                                                                                                                                                         </t>
  </si>
  <si>
    <t xml:space="preserve">2,97</t>
  </si>
  <si>
    <t xml:space="preserve">ANEL BORRACHA, DN 75 MM, PARA TUBO SERIE REFORCADA ESGOTO PREDIAL                                                                                                                                                                                                                                                                                                                                                                                                                                         </t>
  </si>
  <si>
    <t xml:space="preserve">3,61</t>
  </si>
  <si>
    <t xml:space="preserve">ANEL BORRACHA, PARA TUBO PVC DEFOFO, DN 100 MM (NBR 7665)                                                                                                                                                                                                                                                                                                                                                                                                                                                 </t>
  </si>
  <si>
    <t xml:space="preserve">13,39</t>
  </si>
  <si>
    <t xml:space="preserve">ANEL BORRACHA, PARA TUBO PVC DEFOFO, DN 150 MM (NBR 7665)                                                                                                                                                                                                                                                                                                                                                                                                                                                 </t>
  </si>
  <si>
    <t xml:space="preserve">26,97</t>
  </si>
  <si>
    <t xml:space="preserve">ANEL BORRACHA, PARA TUBO PVC DEFOFO, DN 200 MM (NBR 7665)                                                                                                                                                                                                                                                                                                                                                                                                                                                 </t>
  </si>
  <si>
    <t xml:space="preserve">42,28</t>
  </si>
  <si>
    <t xml:space="preserve">ANEL BORRACHA, PARA TUBO PVC, REDE COLETOR ESGOTO, DN 100 MM (NBR 7362)                                                                                                                                                                                                                                                                                                                                                                                                                                   </t>
  </si>
  <si>
    <t xml:space="preserve">4,43</t>
  </si>
  <si>
    <t xml:space="preserve">ANEL BORRACHA, PARA TUBO PVC, REDE COLETOR ESGOTO, DN 150 MM (NBR 7362)                                                                                                                                                                                                                                                                                                                                                                                                                                   </t>
  </si>
  <si>
    <t xml:space="preserve">13,94</t>
  </si>
  <si>
    <t xml:space="preserve">ANEL BORRACHA, PARA TUBO PVC, REDE COLETOR ESGOTO, DN 200 MM (NBR 7362)                                                                                                                                                                                                                                                                                                                                                                                                                                   </t>
  </si>
  <si>
    <t xml:space="preserve">21,14</t>
  </si>
  <si>
    <t xml:space="preserve">ANEL BORRACHA, PARA TUBO PVC, REDE COLETOR ESGOTO, DN 250 MM (NBR 7362)                                                                                                                                                                                                                                                                                                                                                                                                                                   </t>
  </si>
  <si>
    <t xml:space="preserve">53,41</t>
  </si>
  <si>
    <t xml:space="preserve">ANEL BORRACHA, PARA TUBO PVC, REDE COLETOR ESGOTO, DN 350 MM (NBR 7362)                                                                                                                                                                                                                                                                                                                                                                                                                                   </t>
  </si>
  <si>
    <t xml:space="preserve">87,49</t>
  </si>
  <si>
    <t xml:space="preserve">ANEL BORRACHA, PARA TUBO PVC, REDE COLETOR ESGOTO, DN 400 MM (NBR 7362)                                                                                                                                                                                                                                                                                                                                                                                                                                   </t>
  </si>
  <si>
    <t xml:space="preserve">121,26</t>
  </si>
  <si>
    <t xml:space="preserve">ANEL BORRACHA, PARA TUBO/CONEXAO PVC PBA, DN 100 MM, PARA REDE AGUA                                                                                                                                                                                                                                                                                                                                                                                                                                       </t>
  </si>
  <si>
    <t xml:space="preserve">10,60</t>
  </si>
  <si>
    <t xml:space="preserve">ANEL BORRACHA, PARA TUBO/CONEXAO PVC PBA, DN 50 MM, PARA REDE AGUA                                                                                                                                                                                                                                                                                                                                                                                                                                        </t>
  </si>
  <si>
    <t xml:space="preserve">3,13</t>
  </si>
  <si>
    <t xml:space="preserve">ANEL BORRACHA, PARA TUBO/CONEXAO PVC PBA, DN 60 MM, PARA REDE AGUA                                                                                                                                                                                                                                                                                                                                                                                                                                        </t>
  </si>
  <si>
    <t xml:space="preserve">5,72</t>
  </si>
  <si>
    <t xml:space="preserve">ANEL BORRACHA, PARA TUBO/CONEXAO PVC PBA, DN 75 MM, PARA REDE AGUA                                                                                                                                                                                                                                                                                                                                                                                                                                        </t>
  </si>
  <si>
    <t xml:space="preserve">8,86</t>
  </si>
  <si>
    <t xml:space="preserve">ANEL BORRACHA, PARA TUBO, PVC REDE COLETOR ESGOTO, DN 300 MM (NBR 7362)                                                                                                                                                                                                                                                                                                                                                                                                                                   </t>
  </si>
  <si>
    <t xml:space="preserve">119,21</t>
  </si>
  <si>
    <t xml:space="preserve">ANEL DE BORRACHA PARA VEDACAO DE DUTO PEAD CORRUGADO PARA ELETRICA, DN 1 1/2" (NBR 15715)                                                                                                                                                                                                                                                                                                                                                                                                                 </t>
  </si>
  <si>
    <t xml:space="preserve">3,93</t>
  </si>
  <si>
    <t xml:space="preserve">ANEL DE BORRACHA PARA VEDACAO DE DUTO PEAD CORRUGADO PARA ELETRICA, DN 1 1/4" (NBR 15715)                                                                                                                                                                                                                                                                                                                                                                                                                 </t>
  </si>
  <si>
    <t xml:space="preserve">3,45</t>
  </si>
  <si>
    <t xml:space="preserve">ANEL DE BORRACHA PARA VEDACAO DE DUTO PEAD CORRUGADO PARA ELETRICA, DN 2" (NBR 15715)                                                                                                                                                                                                                                                                                                                                                                                                                     </t>
  </si>
  <si>
    <t xml:space="preserve">4,61</t>
  </si>
  <si>
    <t xml:space="preserve">ANEL DE BORRACHA PARA VEDACAO DE DUTO PEAD CORRUGADO PARA ELETRICA, DN 3" (NBR 15715)                                                                                                                                                                                                                                                                                                                                                                                                                     </t>
  </si>
  <si>
    <t xml:space="preserve">7,15</t>
  </si>
  <si>
    <t xml:space="preserve">ANEL DE BORRACHA PARA VEDACAO DE DUTO PEAD CORRUGADO PARA ELETRICA, DN 4" (NBR 15715)                                                                                                                                                                                                                                                                                                                                                                                                                     </t>
  </si>
  <si>
    <t xml:space="preserve">7,84</t>
  </si>
  <si>
    <t xml:space="preserve">ANEL DE CONCRETO ARMADO COM FUNDO, PARA FOSSA E POCO 1,50 X *0,50* M                                                                                                                                                                                                                                                                                                                                                                                                                                      </t>
  </si>
  <si>
    <t xml:space="preserve">355,30</t>
  </si>
  <si>
    <t xml:space="preserve">ANEL DE CONCRETO ARMADO COM FUNDO, PARA FOSSA E POCO 2,00 X *0,50* M                                                                                                                                                                                                                                                                                                                                                                                                                                      </t>
  </si>
  <si>
    <t xml:space="preserve">560,02</t>
  </si>
  <si>
    <t xml:space="preserve">ANEL DE CONCRETO ARMADO COM FUNDO, PARA FOSSA E POCO 2,50 X *0,50* M                                                                                                                                                                                                                                                                                                                                                                                                                                      </t>
  </si>
  <si>
    <t xml:space="preserve">786,35</t>
  </si>
  <si>
    <t xml:space="preserve">ANEL DE CONCRETO ARMADO, COM FUROS/DRENO PARA SUMIDOURO, D = 0,80 M, H = 0,50 M                                                                                                                                                                                                                                                                                                                                                                                                                           </t>
  </si>
  <si>
    <t xml:space="preserve">73,50</t>
  </si>
  <si>
    <t xml:space="preserve">ANEL DE CONCRETO ARMADO, COM FUROS/DRENO PARA SUMIDOURO, D = 1,00 M, H = 0,50M                                                                                                                                                                                                                                                                                                                                                                                                                            </t>
  </si>
  <si>
    <t xml:space="preserve">95,75</t>
  </si>
  <si>
    <t xml:space="preserve">ANEL DE CONCRETO ARMADO, COM FUROS/DRENO PARA SUMIDOURO, D = 1,50 M, H = 0,50 M                                                                                                                                                                                                                                                                                                                                                                                                                           </t>
  </si>
  <si>
    <t xml:space="preserve">231,65</t>
  </si>
  <si>
    <t xml:space="preserve">ANEL DE DISTRIBUICAO EM ACO GALVANIZADO PARA FIO FE-160                                                                                                                                                                                                                                                                                                                                                                                                                                                   </t>
  </si>
  <si>
    <t xml:space="preserve">ANEL DE EXPANSAO EM COBRE, ENGATE RAPIDO 1 1/2", PARA EMPATACAO MANGUEIRA DE COMBATE A INCENDIO PREDIAL                                                                                                                                                                                                                                                                                                                                                                                                   </t>
  </si>
  <si>
    <t xml:space="preserve">16,56</t>
  </si>
  <si>
    <t xml:space="preserve">ANEL DE EXPANSAO EM COBRE, ENGATE RAPIDO 2 1/2", PARA EMPATACAO MANGUEIRA DE COMBATE A INCENDIO PREDIAL                                                                                                                                                                                                                                                                                                                                                                                                   </t>
  </si>
  <si>
    <t xml:space="preserve">25,01</t>
  </si>
  <si>
    <t xml:space="preserve">ANEL DE VEDACAO/JUNTA ELASTICA, H = *16* MM, PARA TUBO DE CONCRETO, DN 300 MM                                                                                                                                                                                                                                                                                                                                                                                                                             </t>
  </si>
  <si>
    <t xml:space="preserve">29,42</t>
  </si>
  <si>
    <t xml:space="preserve">ANEL DE VEDACAO/JUNTA ELASTICA, H = *16* MM, PARA TUBO DE CONCRETO, DN 400 MM                                                                                                                                                                                                                                                                                                                                                                                                                             </t>
  </si>
  <si>
    <t xml:space="preserve">35,12</t>
  </si>
  <si>
    <t xml:space="preserve">ANEL DE VEDACAO/JUNTA ELASTICA, H = *16* MM, PARA TUBO DE CONCRETO, DN 500 MM                                                                                                                                                                                                                                                                                                                                                                                                                             </t>
  </si>
  <si>
    <t xml:space="preserve">41,88</t>
  </si>
  <si>
    <t xml:space="preserve">ANEL DE VEDACAO/JUNTA ELASTICA, H = *16* MM, PARA TUBO DE CONCRETO, DN 600 MM                                                                                                                                                                                                                                                                                                                                                                                                                             </t>
  </si>
  <si>
    <t xml:space="preserve">49,68</t>
  </si>
  <si>
    <t xml:space="preserve">ANEL DE VEDACAO/JUNTA ELASTICA, H = *18* MM, PARA TUBO DE CONCRETO, DN 700 MM                                                                                                                                                                                                                                                                                                                                                                                                                             </t>
  </si>
  <si>
    <t xml:space="preserve">67,72</t>
  </si>
  <si>
    <t xml:space="preserve">ANEL DE VEDACAO/JUNTA ELASTICA, H = *19* MM, PARA TUBO DE CONCRETO, DN 800 MM                                                                                                                                                                                                                                                                                                                                                                                                                             </t>
  </si>
  <si>
    <t xml:space="preserve">83,45</t>
  </si>
  <si>
    <t xml:space="preserve">ANEL DE VEDACAO/JUNTA ELASTICA, H = *19* MM, PARA TUBO DE CONCRETO, DN 900 MM                                                                                                                                                                                                                                                                                                                                                                                                                             </t>
  </si>
  <si>
    <t xml:space="preserve">96,80</t>
  </si>
  <si>
    <t xml:space="preserve">ANEL DE VEDACAO/JUNTA ELASTICA, H = *21* MM, PARA TUBO DE CONCRETO, DN 1000 MM                                                                                                                                                                                                                                                                                                                                                                                                                            </t>
  </si>
  <si>
    <t xml:space="preserve">121,62</t>
  </si>
  <si>
    <t xml:space="preserve">ANEL DE VEDACAO, PVC FLEXIVEL, 100 MM, PARA SAIDA DE BACIA / VASO SANITARIO                                                                                                                                                                                                                                                                                                                                                                                                                               </t>
  </si>
  <si>
    <t xml:space="preserve">10,16</t>
  </si>
  <si>
    <t xml:space="preserve">ANEL DESLIZANTE / TRADICIONAL, METALICO, PARA TUBO PEX, DN 16 MM                                                                                                                                                                                                                                                                                                                                                                                                                                          </t>
  </si>
  <si>
    <t xml:space="preserve">3,04</t>
  </si>
  <si>
    <t xml:space="preserve">ANEL DESLIZANTE / TRADICIONAL, METALICO, PARA TUBO PEX, DN 20 MM                                                                                                                                                                                                                                                                                                                                                                                                                                          </t>
  </si>
  <si>
    <t xml:space="preserve">3,37</t>
  </si>
  <si>
    <t xml:space="preserve">ANEL DESLIZANTE / TRADICIONAL, METALICO, PARA TUBO PEX, DN 25 MM                                                                                                                                                                                                                                                                                                                                                                                                                                          </t>
  </si>
  <si>
    <t xml:space="preserve">6,66</t>
  </si>
  <si>
    <t xml:space="preserve">ANEL DESLIZANTE / TRADICIONAL, METALICO, PARA TUBO PEX, DN 32 MM                                                                                                                                                                                                                                                                                                                                                                                                                                          </t>
  </si>
  <si>
    <t xml:space="preserve">10,41</t>
  </si>
  <si>
    <t xml:space="preserve">ANEL EM CONCRETO ARMADO, LISO,  PARA FOSSAS SEPTICAS E SUMIDOUROS, COM FUNDO, DIAMETRO INTERNO DE 1,20 M E ALTURA DE 0,50 M                                                                                                                                                                                                                                                                                                                                                                               </t>
  </si>
  <si>
    <t xml:space="preserve">297,68</t>
  </si>
  <si>
    <t xml:space="preserve">ANEL EM CONCRETO ARMADO, LISO, PARA FOSSAS SEPTICAS E SUMIDOUROS, COM FUNDO, DIAMETRO INTERNO DE 3,00 M E ALTURA DE 0,50 M                                                                                                                                                                                                                                                                                                                                                                                </t>
  </si>
  <si>
    <t xml:space="preserve">1.026,71</t>
  </si>
  <si>
    <t xml:space="preserve">ANEL EM CONCRETO ARMADO, LISO, PARA FOSSAS SEPTICAS E SUMIDOUROS, SEM FUNDO, DIAMETRO INTERNO DE 2,00 M E ALTURA DE 0,50 M                                                                                                                                                                                                                                                                                                                                                                                </t>
  </si>
  <si>
    <t xml:space="preserve">360,05</t>
  </si>
  <si>
    <t xml:space="preserve">ANEL EM CONCRETO ARMADO, LISO, PARA FOSSAS SEPTICAS E SUMIDOUROS, SEM FUNDO, DIAMETRO INTERNO DE 2,50 M E ALTURA DE 0,50 M                                                                                                                                                                                                                                                                                                                                                                                </t>
  </si>
  <si>
    <t xml:space="preserve">483,61</t>
  </si>
  <si>
    <t xml:space="preserve">ANEL EM CONCRETO ARMADO, LISO, PARA FOSSAS SEPTICAS E SUMIDOUROS, SEM FUNDO, DIAMETRO INTERNO DE 3,00 M E ALTURA DE 0,50 M                                                                                                                                                                                                                                                                                                                                                                                </t>
  </si>
  <si>
    <t xml:space="preserve">677,05</t>
  </si>
  <si>
    <t xml:space="preserve">ANEL EM CONCRETO ARMADO, LISO, PARA POCOS DE INSPECAO, COM FUNDO, DIAMETRO INTERNO DE 0,60 M E ALTURA DE 0,50 M                                                                                                                                                                                                                                                                                                                                                                                           </t>
  </si>
  <si>
    <t xml:space="preserve">87,05</t>
  </si>
  <si>
    <t xml:space="preserve">ANEL EM CONCRETO ARMADO, LISO, PARA POCOS DE INSPECAO, SEM FUNDO, DIAMETRO INTERNO DE 0,60 M E ALTURA DE 0,20 M                                                                                                                                                                                                                                                                                                                                                                                           </t>
  </si>
  <si>
    <t xml:space="preserve">40,62</t>
  </si>
  <si>
    <t xml:space="preserve">ANEL EM CONCRETO ARMADO, LISO, PARA POCOS DE INSPECAO, SEM FUNDO, DIAMETRO INTERNO DE 0,60 M E ALTURA DE 0,50 M                                                                                                                                                                                                                                                                                                                                                                                           </t>
  </si>
  <si>
    <t xml:space="preserve">62,65</t>
  </si>
  <si>
    <t xml:space="preserve">ANEL EM CONCRETO ARMADO, LISO, PARA POCOS DE VISITA, POCOS DE INSPECAO, FOSSAS SEPTICAS E SUMIDOUROS, COM FUNDO, DIAMETRO INTERNO DE 1,20 M E ALTURA DE 0,75 M                                                                                                                                                                                                                                                                                                                                            </t>
  </si>
  <si>
    <t xml:space="preserve">210,37</t>
  </si>
  <si>
    <t xml:space="preserve">ANEL EM CONCRETO ARMADO, LISO, PARA POCOS DE VISITA, POCOS DE INSPECAO, FOSSAS SEPTICAS E SUMIDOUROS, SEM FUNDO, DIAMETRO INTERNO DE 1,20 M E ALTURA DE 0,50 M                                                                                                                                                                                                                                                                                                                                            </t>
  </si>
  <si>
    <t xml:space="preserve">150,09</t>
  </si>
  <si>
    <t xml:space="preserve">ANEL EM CONCRETO ARMADO, LISO, PARA POCOS DE VISITAS, POCOS DE INSPECAO, FOSSAS SEPTICAS E SUMIDOUROS, COM FUNDO, DIAMETRO INTERNO DE 0,80 M E ALTURA DE 0,50 M                                                                                                                                                                                                                                                                                                                                           </t>
  </si>
  <si>
    <t xml:space="preserve">116,06</t>
  </si>
  <si>
    <t xml:space="preserve">ANEL EM CONCRETO ARMADO, LISO, PARA POCOS DE VISITAS, POCOS DE INSPECAO, FOSSAS SEPTICAS E SUMIDOUROS, COM FUNDO, DIAMETRO INTERNO DE 1,00 M E ALTURA DE 0,50 M                                                                                                                                                                                                                                                                                                                                           </t>
  </si>
  <si>
    <t xml:space="preserve">152,33</t>
  </si>
  <si>
    <t xml:space="preserve">ANEL EM CONCRETO ARMADO, LISO, PARA POCOS DE VISITAS, POCOS DE INSPECAO, FOSSAS SEPTICAS E SUMIDOUROS, SEM FUNDO, DIAMETRO INTERNO DE 0,80 M E ALTURA DE 0,50 M                                                                                                                                                                                                                                                                                                                                           </t>
  </si>
  <si>
    <t xml:space="preserve">82,21</t>
  </si>
  <si>
    <t xml:space="preserve">ANEL EM CONCRETO ARMADO, LISO, PARA POCOS DE VISITAS, POCOS DE INSPECAO, FOSSAS SEPTICAS E SUMIDOUROS, SEM FUNDO, DIAMETRO INTERNO DE 1,00 M E ALTURA DE 0,50 M                                                                                                                                                                                                                                                                                                                                           </t>
  </si>
  <si>
    <t xml:space="preserve">110,57</t>
  </si>
  <si>
    <t xml:space="preserve">ANEL EM CONCRETO ARMADO, LISO, PARA, POCOS DE VISITA, POCOS DE INSPECAO, FOSSAS SEPTICAS E SUMIDOUROS, COM FUNDO, DIAMETRO INTERNO DE 1,50 M E ALTURA DE 1,00 M                                                                                                                                                                                                                                                                                                                                           </t>
  </si>
  <si>
    <t xml:space="preserve">290,16</t>
  </si>
  <si>
    <t xml:space="preserve">ANEL EM CONCRETO ARMADO, LISO, PARA, POCOS DE VISITA, POCOS DE INSPECAO, FOSSAS SEPTICAS E SUMIDOUROS, SEM FUNDO, DIAMETRO INTERNO DE 1,50 M E ALTURA DE 0,50 M                                                                                                                                                                                                                                                                                                                                           </t>
  </si>
  <si>
    <t xml:space="preserve">207,60</t>
  </si>
  <si>
    <t xml:space="preserve">ANEL EM CONCRETO ARMADO, PERFURADO,  PARA FOSSAS SEPTICAS E SUMIDOUROS, SEM FUNDO, DIAMETRO INTERNO DE 1,20 M E ALTURA DE 0,50 M                                                                                                                                                                                                                                                                                                                                                                          </t>
  </si>
  <si>
    <t xml:space="preserve">130,57</t>
  </si>
  <si>
    <t xml:space="preserve">ANEL EM CONCRETO ARMADO, PERFURADO, PARA FOSSAS SEPTICAS E SUMIDOUROS, SEM FUNDO, DIAMETRO INTERNO DE 2,00 M E ALTURA DE 0,50 M                                                                                                                                                                                                                                                                                                                                                                           </t>
  </si>
  <si>
    <t xml:space="preserve">275,65</t>
  </si>
  <si>
    <t xml:space="preserve">ANEL EM CONCRETO ARMADO, PERFURADO, PARA FOSSAS SEPTICAS E SUMIDOUROS, SEM FUNDO, DIAMETRO INTERNO DE 2,50 M E ALTURA DE 0,50 M                                                                                                                                                                                                                                                                                                                                                                           </t>
  </si>
  <si>
    <t xml:space="preserve">338,52</t>
  </si>
  <si>
    <t xml:space="preserve">ANEL EM CONCRETO ARMADO, PERFURADO, PARA FOSSAS SEPTICAS E SUMIDOUROS, SEM FUNDO, DIAMETRO INTERNO DE 3,00 M E ALTURA DE 0,50 M                                                                                                                                                                                                                                                                                                                                                                           </t>
  </si>
  <si>
    <t xml:space="preserve">473,94</t>
  </si>
  <si>
    <t xml:space="preserve">APARELHO CORTE OXI-ACETILENO PARA SOLDA E CORTE CONTENDO MACARICO SOLDA, BICO DE CORTE, CILINDROS, REGULADORES, MANGUEIRAS E CARRINHO                                                                                                                                                                                                                                                                                                                                                                     </t>
  </si>
  <si>
    <t xml:space="preserve">3.020,04</t>
  </si>
  <si>
    <t xml:space="preserve">APARELHO SINALIZADOR LUMINOSO COM LED, PARA SAIDA GARAGEM, COM 2 LENTES EM POLICARBONATO, BIVOLT (INCLUI SUPORTE DE FIXACAO)                                                                                                                                                                                                                                                                                                                                                                              </t>
  </si>
  <si>
    <t xml:space="preserve">88,33</t>
  </si>
  <si>
    <t xml:space="preserve">APOIO DO PORTA DENTE PARA FRESADORA DE  ASFALTO                                                                                                                                                                                                                                                                                                                                                                                                                                                           </t>
  </si>
  <si>
    <t xml:space="preserve">3.113,00</t>
  </si>
  <si>
    <t xml:space="preserve">APONTADOR OU APROPRIADOR DE MAO DE OBRA                                                                                                                                                                                                                                                                                                                                                                                                                                                                   </t>
  </si>
  <si>
    <t xml:space="preserve">APONTADOR OU APROPRIADOR DE MAO DE OBRA (MENSALISTA)                                                                                                                                                                                                                                                                                                                                                                                                                                                      </t>
  </si>
  <si>
    <t xml:space="preserve">AQUECEDOR DE AGUA A GAS GLP/GN COM CAPACIDADE DE ARMAZENAMENTO DE 50 A 80 L                                                                                                                                                                                                                                                                                                                                                                                                                               </t>
  </si>
  <si>
    <t xml:space="preserve">3.047,95</t>
  </si>
  <si>
    <t xml:space="preserve">AQUECEDOR DE AGUA ELETRICO  RESERVATORIO DE 100 L CILINDRICO EM COBRE, REFORCADO COM ACO CARBONO, MONOFASICO, TENSAO NOMINAL 220 V                                                                                                                                                                                                                                                                                                                                                                        </t>
  </si>
  <si>
    <t xml:space="preserve">3.250,00</t>
  </si>
  <si>
    <t xml:space="preserve">AQUECEDOR DE AGUA ELETRICO  RESERVATORIO DE 500 L CILINDRICO EM COBRE, REFORCADO COM ACO CARBONO, MONOFASICO, TENSAO NOMINAL 220 V                                                                                                                                                                                                                                                                                                                                                                        </t>
  </si>
  <si>
    <t xml:space="preserve">7.074,43</t>
  </si>
  <si>
    <t xml:space="preserve">AQUECEDOR DE AGUA ELETRICO  RESERVATORIO DE 500 L CILINDRICO EM COBRE, REFORCADO COM ACO CARBONO, TRIFASICO, TENSAO NOMINAL 220/380/400 V, POTENCIA 24 KW                                                                                                                                                                                                                                                                                                                                                 </t>
  </si>
  <si>
    <t xml:space="preserve">8.882,91</t>
  </si>
  <si>
    <t xml:space="preserve">AQUECEDOR DE AGUA ELETRICO  RESERVATORIO DE 700 L CILINDRICO EM COBRE, REFORCADO COM ACO CARBONO, MONOFASICO, TENSAO NOMINAL 220 V                                                                                                                                                                                                                                                                                                                                                                        </t>
  </si>
  <si>
    <t xml:space="preserve">11.506,83</t>
  </si>
  <si>
    <t xml:space="preserve">AQUECEDOR DE AGUA ELETRICO HORIZONTAL, RESERVATORIO DE 200 L CILINDRICO EM COBRE, REFORCADO COM ACO CARBONO, MONOFASICO, TENSAO NOMINAL 220 V                                                                                                                                                                                                                                                                                                                                                             </t>
  </si>
  <si>
    <t xml:space="preserve">4.399,77</t>
  </si>
  <si>
    <t xml:space="preserve">AQUECEDOR DE OLEO BPF (FLUIDO) TERMICO, CAPACIDADE DE 300.000  KCAL/H                                                                                                                                                                                                                                                                                                                                                                                                                                     </t>
  </si>
  <si>
    <t xml:space="preserve">298.453,86</t>
  </si>
  <si>
    <t xml:space="preserve">AQUECEDOR SOLAR COM RESERVATORIO TERMICO DE 1000 L E *5* PLACAS COLETORAS DE *2,0* M2 (NAO INCLUI ACESSORIOS) (SEM INSTALACAO)                                                                                                                                                                                                                                                                                                                                                                            </t>
  </si>
  <si>
    <t xml:space="preserve">10.486,93</t>
  </si>
  <si>
    <t xml:space="preserve">AQUECEDOR SOLAR COM RESERVATORIO TERMICO DE 400 L E *2* PLACAS COLETORAS DE *2,0* M2 (NAO INCLUI ACESSORIOS) (SEM INSTALACAO)                                                                                                                                                                                                                                                                                                                                                                             </t>
  </si>
  <si>
    <t xml:space="preserve">5.469,37</t>
  </si>
  <si>
    <t xml:space="preserve">AQUECEDOR SOLAR COM RESERVATORIO TERMICO DE 600 L E *3* PLACAS COLETORAS DE *2,0* M2 (NAO INCLUI ACESSORIOS) (SEM INSTALACAO)                                                                                                                                                                                                                                                                                                                                                                             </t>
  </si>
  <si>
    <t xml:space="preserve">7.258,92</t>
  </si>
  <si>
    <t xml:space="preserve">AQUECEDOR SOLAR COM RESERVATORIO TERMICO DE 800 L E *4* PLACAS COLETORAS DE *2,0* M2 (NAO INCLUI ACESSORIOS) (SEM INSTALACAO)                                                                                                                                                                                                                                                                                                                                                                             </t>
  </si>
  <si>
    <t xml:space="preserve">6.779,43</t>
  </si>
  <si>
    <t xml:space="preserve">AQUECEDOR SOLAR DE INSTALACAO EXTERNA, KIT COMPACTO, CONJUNTO COM RESERVATORIO TERMICO DE 200 L, PLACA COLETORA DE *2,0* M2 E INCLUSO ACESSORIOS (RESIDENCIAS ATE 120,00 M2 E DE 4 A 5 BANHOS POR DIA) (SEM INSTALACAO)                                                                                                                                                                                                                                                                                   </t>
  </si>
  <si>
    <t xml:space="preserve">3.226,50</t>
  </si>
  <si>
    <t xml:space="preserve">AR CONDICIONADO SPLIT INVERTER, HI-WALL (PAREDE), 12000 BTU/H, CICLO FRIO, 60HZ, CLASSIFICACAO A (SELO PROCEL), GAS HFC, CONTROLE S/FIO                                                                                                                                                                                                                                                                                                                                                                   </t>
  </si>
  <si>
    <t xml:space="preserve">2.121,88</t>
  </si>
  <si>
    <t xml:space="preserve">AR CONDICIONADO SPLIT INVERTER, HI-WALL (PAREDE), 18000 BTU/H, CICLO FRIO, 60HZ, CLASSIFICACAO A (SELO PROCEL), GAS HFC, CONTROLE S/FIO                                                                                                                                                                                                                                                                                                                                                                   </t>
  </si>
  <si>
    <t xml:space="preserve">3.150,00</t>
  </si>
  <si>
    <t xml:space="preserve">AR CONDICIONADO SPLIT INVERTER, HI-WALL (PAREDE), 24000 BTU/H, CICLO FRIO, 60HZ, CLASSIFICACAO A - SELO PROCEL, GAS HFC, CONTROLE S/FIO                                                                                                                                                                                                                                                                                                                                                                   </t>
  </si>
  <si>
    <t xml:space="preserve">4.353,60</t>
  </si>
  <si>
    <t xml:space="preserve">AR CONDICIONADO SPLIT INVERTER, HI-WALL (PAREDE), 9000 BTU/H, CICLO FRIO, 60HZ, CLASSIFICACAO A (SELO PROCEL), GAS HFC, CONTROLE S/FIO                                                                                                                                                                                                                                                                                                                                                                    </t>
  </si>
  <si>
    <t xml:space="preserve">1.895,02</t>
  </si>
  <si>
    <t xml:space="preserve">AR CONDICIONADO SPLIT INVERTER, PISO TETO, APRESENTANDO ENTRE 54000 E 58000 BTU/H, CICLO FRIO, 60HZ, CLASSIFICACAO ENERGETICA A OU B (SELO PROCEL), GAS HFC, CONTROLE S/FIO                                                                                                                                                                                                                                                                                                                               </t>
  </si>
  <si>
    <t xml:space="preserve">17.253,97</t>
  </si>
  <si>
    <t xml:space="preserve">AR CONDICIONADO SPLIT INVERTER, PISO TETO, 18000 BTU/H, CICLO FRIO, 60HZ, CLASSIFICACAO ENERGETICA A OU B (SELO PROCEL), GAS HFC, CONTROLE S/FIO                                                                                                                                                                                                                                                                                                                                                          </t>
  </si>
  <si>
    <t xml:space="preserve">8.169,22</t>
  </si>
  <si>
    <t xml:space="preserve">AR CONDICIONADO SPLIT INVERTER, PISO TETO, 24000 BTU/H, CICLO FRIO, 60HZ, CLASSIFICACAO ENERGETICA A OU B (SELO PROCEL), GAS HFC, CONTROLE S/FIO                                                                                                                                                                                                                                                                                                                                                          </t>
  </si>
  <si>
    <t xml:space="preserve">9.158,37</t>
  </si>
  <si>
    <t xml:space="preserve">AR CONDICIONADO SPLIT INVERTER, PISO TETO, 36000 BTU/H, CICLO FRIO, 60HZ, CLASSIFICACAO ENERGETICA A OU B (SELO PROCEL), GAS HFC, CONTROLE S/FIO                                                                                                                                                                                                                                                                                                                                                          </t>
  </si>
  <si>
    <t xml:space="preserve">10.347,01</t>
  </si>
  <si>
    <t xml:space="preserve">AR CONDICIONADO SPLIT INVERTER, PISO TETO, 48000 BTU/H, CICLO FRIO, 60HZ, CLASSIFICACAO ENERGETICA A OU B (SELO PROCEL), GAS HFC, CONTROLE S/FIO                                                                                                                                                                                                                                                                                                                                                          </t>
  </si>
  <si>
    <t xml:space="preserve">14.221,20</t>
  </si>
  <si>
    <t xml:space="preserve">AR CONDICIONADO SPLIT ON/OFF, CASSETE (TETO), FRIO 4 VIAS 18000 BTUS/H, CLASSIFICACAO ENERGETICA C - SELO PROCEL, GAS HFC, CONTROLE S/ FIO                                                                                                                                                                                                                                                                                                                                                                </t>
  </si>
  <si>
    <t xml:space="preserve">5.007,49</t>
  </si>
  <si>
    <t xml:space="preserve">AR CONDICIONADO SPLIT ON/OFF, CASSETE (TETO), FRIO 4 VIAS 24000 BTUS/H, CLASSIFICACAO ENERGETICA C - SELO PROCEL, GAS HFC, CONTROLE S/ FIO                                                                                                                                                                                                                                                                                                                                                                </t>
  </si>
  <si>
    <t xml:space="preserve">6.206,06</t>
  </si>
  <si>
    <t xml:space="preserve">AR CONDICIONADO SPLIT ON/OFF, CASSETE (TETO), FRIO 4 VIAS 36000 BTUS/H, CLASSIFICACAO ENERGETICA C - SELO PROCEL, GAS HFC, CONTROLE S/ FIO                                                                                                                                                                                                                                                                                                                                                                </t>
  </si>
  <si>
    <t xml:space="preserve">9.222,06</t>
  </si>
  <si>
    <t xml:space="preserve">AR CONDICIONADO SPLIT ON/OFF, CASSETE (TETO), FRIO 4 VIAS 48000 BTUS/H, CLASSIFICACAO ENERGETICA C - SELO PROCEL, GAS HFC, CONTROLE S/ FIO                                                                                                                                                                                                                                                                                                                                                                </t>
  </si>
  <si>
    <t xml:space="preserve">9.559,99</t>
  </si>
  <si>
    <t xml:space="preserve">AR CONDICIONADO SPLIT ON/OFF, CASSETE (TETO), FRIO 4 VIAS 60000 BTUS/H, CLASSIFICACAO ENERGETICA C - SELO PROCEL, GAS HFC, CONTROLE S/ FIO                                                                                                                                                                                                                                                                                                                                                                </t>
  </si>
  <si>
    <t xml:space="preserve">10.970,78</t>
  </si>
  <si>
    <t xml:space="preserve">AR CONDICIONADO SPLIT ON/OFF, CASSETE (TETO), 18000 BTUS/H, CICLO QUENTE/FRIO, 60 HZ, CLASSIFICACAO ENERGETICA C - SELO PROCEL, GAS HFC, CONTROLE S/ FIO                                                                                                                                                                                                                                                                                                                                                  </t>
  </si>
  <si>
    <t xml:space="preserve">5.991,92</t>
  </si>
  <si>
    <t xml:space="preserve">AR CONDICIONADO SPLIT ON/OFF, CASSETE (TETO), 24000 BTUS/H, CICLO QUENTE/FRIO, 60 HZ, CLASSIFICACAO ENERGETICA C - SELO PROCEL, GAS HFC, CONTROLE S/ FIO                                                                                                                                                                                                                                                                                                                                                  </t>
  </si>
  <si>
    <t xml:space="preserve">6.451,99</t>
  </si>
  <si>
    <t xml:space="preserve">AR CONDICIONADO SPLIT ON/OFF, CASSETE (TETO), 36000 BTUS/H, CICLO QUENTE/FRIO, 60 HZ, CLASSIFICACAO ENERGETICA A - SELO PROCEL, GAS HFC, CONTROLE S/ FIO                                                                                                                                                                                                                                                                                                                                                  </t>
  </si>
  <si>
    <t xml:space="preserve">9.534,79</t>
  </si>
  <si>
    <t xml:space="preserve">AR CONDICIONADO SPLIT ON/OFF, CASSETE (TETO), 48000 BTUS/H, CICLO QUENTE/FRIO, 60 HZ, CLASSIFICACAO ENERGETICA A - SELO PROCEL, GAS HFC, CONTROLE S/ FIO                                                                                                                                                                                                                                                                                                                                                  </t>
  </si>
  <si>
    <t xml:space="preserve">11.030,83</t>
  </si>
  <si>
    <t xml:space="preserve">AR CONDICIONADO SPLIT ON/OFF, CASSETE (TETO), 60000 BTUS/H, CICLO QUENTE/FRIO, 60 HZ, CLASSIFICACAO ENERGETICA A - SELO PROCEL, GAS HFC, CONTROLE S/ FIO                                                                                                                                                                                                                                                                                                                                                  </t>
  </si>
  <si>
    <t xml:space="preserve">11.539,65</t>
  </si>
  <si>
    <t xml:space="preserve">AR CONDICIONADO SPLIT ON/OFF, HI-WALL (PAREDE), 12000 BTUS/H, CICLO FRIO, 60 HZ, CLASSIFICACAO ENERGETICA A - SELO PROCEL, GAS HFC, CONTROLE S/ FIO                                                                                                                                                                                                                                                                                                                                                       </t>
  </si>
  <si>
    <t xml:space="preserve">1.702,94</t>
  </si>
  <si>
    <t xml:space="preserve">AR CONDICIONADO SPLIT ON/OFF, HI-WALL (PAREDE), 12000 BTUS/H, CICLO QUENTE/FRIO, 60 HZ, CLASSIFICACAO ENERGETICA A - SELO PROCEL, GAS HFC, CONTROLE S/ FIO                                                                                                                                                                                                                                                                                                                                                </t>
  </si>
  <si>
    <t xml:space="preserve">1.842,15</t>
  </si>
  <si>
    <t xml:space="preserve">AR CONDICIONADO SPLIT ON/OFF, HI-WALL (PAREDE), 18000 BTUS/H, CICLO FRIO, 60 HZ, CLASSIFICACAO ENERGETICA A - SELO PROCEL, GAS HFC, CONTROLE S/ FIO                                                                                                                                                                                                                                                                                                                                                       </t>
  </si>
  <si>
    <t xml:space="preserve">2.450,31</t>
  </si>
  <si>
    <t xml:space="preserve">AR CONDICIONADO SPLIT ON/OFF, HI-WALL (PAREDE), 18000 BTUS/H, CICLO QUENTE/FRIO, 60 HZ, CLASSIFICACAO ENERGETICA A - SELO PROCEL, GAS HFC, CONTROLE S/ FIO                                                                                                                                                                                                                                                                                                                                                </t>
  </si>
  <si>
    <t xml:space="preserve">2.732,48</t>
  </si>
  <si>
    <t xml:space="preserve">AR CONDICIONADO SPLIT ON/OFF, HI-WALL (PAREDE), 24000 BTUS/H, CICLO FRIO, 60 HZ, CLASSIFICACAO ENERGETICA A - SELO PROCEL, GAS HFC, CONTROLE S/ FIO                                                                                                                                                                                                                                                                                                                                                       </t>
  </si>
  <si>
    <t xml:space="preserve">3.209,69</t>
  </si>
  <si>
    <t xml:space="preserve">AR CONDICIONADO SPLIT ON/OFF, HI-WALL (PAREDE), 24000 BTUS/H, CICLO QUENTE/FRIO, 60 HZ, CLASSIFICACAO ENERGETICA A - SELO PROCEL, GAS HFC, CONTROLE S/ FIO                                                                                                                                                                                                                                                                                                                                                </t>
  </si>
  <si>
    <t xml:space="preserve">3.613,29</t>
  </si>
  <si>
    <t xml:space="preserve">AR CONDICIONADO SPLIT ON/OFF, HI-WALL (PAREDE), 9000 BTUS/H, CICLO FRIO, 60 HZ, CLASSIFICACAO ENERGETICA A - SELO PROCEL, GAS HFC, CONTROLE S/ FIO                                                                                                                                                                                                                                                                                                                                                        </t>
  </si>
  <si>
    <t xml:space="preserve">1.458,86</t>
  </si>
  <si>
    <t xml:space="preserve">AR CONDICIONADO SPLIT ON/OFF, HI-WALL (PAREDE), 9000 BTUS/H, CICLO QUENTE/FRIO, 60 HZ, CLASSIFICACAO ENERGETICA A - SELO PROCEL, GAS HFC, CONTROLE S/ FIO                                                                                                                                                                                                                                                                                                                                                 </t>
  </si>
  <si>
    <t xml:space="preserve">1.606,36</t>
  </si>
  <si>
    <t xml:space="preserve">AR CONDICIONADO SPLIT ON/OFF, PISO TETO, 18.000 BTU/H, CICLO FRIO, 60HZ, CLASSIFICACAO ENERGETICA C - SELO PROCEL, GAS HFC, CONTROLE S/FIO                                                                                                                                                                                                                                                                                                                                                                </t>
  </si>
  <si>
    <t xml:space="preserve">4.565,00</t>
  </si>
  <si>
    <t xml:space="preserve">AR CONDICIONADO SPLIT ON/OFF, PISO TETO, 24.000 BTU/H, CICLO FRIO, 60HZ, CLASSIFICACAO ENERGETICA C - SELO PROCEL, GAS HFC, CONTROLE S/FIO                                                                                                                                                                                                                                                                                                                                                                </t>
  </si>
  <si>
    <t xml:space="preserve">4.815,15</t>
  </si>
  <si>
    <t xml:space="preserve">AR CONDICIONADO SPLIT ON/OFF, PISO TETO, 36.000 BTU/H, CICLO FRIO, 60HZ, CLASSIFICACAO ENERGETICA C - SELO PROCEL, GAS HFC, CONTROLE S/FIO                                                                                                                                                                                                                                                                                                                                                                </t>
  </si>
  <si>
    <t xml:space="preserve">6.389,76</t>
  </si>
  <si>
    <t xml:space="preserve">AR CONDICIONADO SPLIT ON/OFF, PISO TETO, 48.000 BTU/H, CICLO FRIO, 60HZ, CLASSIFICACAO ENERGETICA C - SELO PROCEL, GAS HFC, CONTROLE S/FIO                                                                                                                                                                                                                                                                                                                                                                </t>
  </si>
  <si>
    <t xml:space="preserve">7.742,04</t>
  </si>
  <si>
    <t xml:space="preserve">AR CONDICIONADO SPLIT ON/OFF, PISO TETO, 60.000 BTU/H, CICLO FRIO, 60HZ, CLASSIFICACAO ENERGETICA C - SELO PROCEL, GAS HFC, CONTROLE S/FIO                                                                                                                                                                                                                                                                                                                                                                </t>
  </si>
  <si>
    <t xml:space="preserve">8.708,50</t>
  </si>
  <si>
    <t xml:space="preserve">AR-CONDICIONADO FRIO SPLITAO INVERTER 30 TR                                                                                                                                                                                                                                                                                                                                                                                                                                                               </t>
  </si>
  <si>
    <t xml:space="preserve">68.626,59</t>
  </si>
  <si>
    <t xml:space="preserve">AR-CONDICIONADO FRIO SPLITAO MODULAR 10 TR                                                                                                                                                                                                                                                                                                                                                                                                                                                                </t>
  </si>
  <si>
    <t xml:space="preserve">21.479,98</t>
  </si>
  <si>
    <t xml:space="preserve">AR-CONDICIONADO FRIO SPLITAO MODULAR 15 TR                                                                                                                                                                                                                                                                                                                                                                                                                                                                </t>
  </si>
  <si>
    <t xml:space="preserve">27.720,33</t>
  </si>
  <si>
    <t xml:space="preserve">AR-CONDICIONADO FRIO SPLITAO MODULAR 20 TR                                                                                                                                                                                                                                                                                                                                                                                                                                                                </t>
  </si>
  <si>
    <t xml:space="preserve">40.330,92</t>
  </si>
  <si>
    <t xml:space="preserve">AR-CONDICIONADO SPLIT INVERTER, PISO TETO, 24000 BTU/H, QUENTE/FRIO, 60HZ, CLASSIFICACAO ENERGETICA A - SELO PROCEL, GAS HFC, CONTROLE S/FIO                                                                                                                                                                                                                                                                                                                                                              </t>
  </si>
  <si>
    <t xml:space="preserve">4.953,37</t>
  </si>
  <si>
    <t xml:space="preserve">ARADO REVERSIVEL COM 3 DISCOS DE 26" X 6MM REBOCAVEL                                                                                                                                                                                                                                                                                                                                                                                                                                                      </t>
  </si>
  <si>
    <t xml:space="preserve">28.703,46</t>
  </si>
  <si>
    <t xml:space="preserve">ARAME DE ACO OVALADO 15 X 17 ( 45,7 KG, 700 KGF), ROLO 1000 M                                                                                                                                                                                                                                                                                                                                                                                                                                             </t>
  </si>
  <si>
    <t xml:space="preserve">30,68</t>
  </si>
  <si>
    <t xml:space="preserve">ARAME DE AMARRACAO PARA GABIAO GALVANIZADO, DIAMETRO 2,2 MM                                                                                                                                                                                                                                                                                                                                                                                                                                               </t>
  </si>
  <si>
    <t xml:space="preserve">23,27</t>
  </si>
  <si>
    <t xml:space="preserve">ARAME FARPADO GALVANIZADO, 14 BWG (2,11 MM), CLASSE 250                                                                                                                                                                                                                                                                                                                                                                                                                                                   </t>
  </si>
  <si>
    <t xml:space="preserve">1,58</t>
  </si>
  <si>
    <t xml:space="preserve">ARAME FARPADO GALVANIZADO, 16 BWG (1,65 MM), CLASSE 250                                                                                                                                                                                                                                                                                                                                                                                                                                                   </t>
  </si>
  <si>
    <t xml:space="preserve">1,43</t>
  </si>
  <si>
    <t xml:space="preserve">ARAME GALVANIZADO 12 BWG, D = 2,76 MM (0,048 KG/M) OU 14 BWG, D = 2,11 MM (0,026 KG/M)                                                                                                                                                                                                                                                                                                                                                                                                                    </t>
  </si>
  <si>
    <t xml:space="preserve">25,90</t>
  </si>
  <si>
    <t xml:space="preserve">ARAME GALVANIZADO 16 BWG, D = 1,65MM (0,0166 KG/M)                                                                                                                                                                                                                                                                                                                                                                                                                                                        </t>
  </si>
  <si>
    <t xml:space="preserve">34,05</t>
  </si>
  <si>
    <t xml:space="preserve">ARAME GALVANIZADO 18 BWG, D = 1,24MM (0,009 KG/M)                                                                                                                                                                                                                                                                                                                                                                                                                                                         </t>
  </si>
  <si>
    <t xml:space="preserve">36,94</t>
  </si>
  <si>
    <t xml:space="preserve">ARAME GALVANIZADO 6 BWG, D = 5,16 MM (0,157 KG/M), OU 8 BWG, D = 4,19 MM (0,101 KG/M), OU 10 BWG, D = 3,40 MM (0,0713 KG/M)                                                                                                                                                                                                                                                                                                                                                                               </t>
  </si>
  <si>
    <t xml:space="preserve">30,08</t>
  </si>
  <si>
    <t xml:space="preserve">ARAME PROTEGIDO COM POLIMERO PARA GABIAO, DIAMETRO 2,2 MM                                                                                                                                                                                                                                                                                                                                                                                                                                                 </t>
  </si>
  <si>
    <t xml:space="preserve">29,95</t>
  </si>
  <si>
    <t xml:space="preserve">ARAME RECOZIDO 16 BWG, D = 1,65 MM (0,016 KG/M) OU 18 BWG, D = 1,25 MM (0,01 KG/M)                                                                                                                                                                                                                                                                                                                                                                                                                        </t>
  </si>
  <si>
    <t xml:space="preserve">AREIA FINA - POSTO JAZIDA/FORNECEDOR (RETIRADO NA JAZIDA, SEM TRANSPORTE)                                                                                                                                                                                                                                                                                                                                                                                                                                 </t>
  </si>
  <si>
    <t xml:space="preserve">129,95</t>
  </si>
  <si>
    <t xml:space="preserve">AREIA GROSSA - POSTO JAZIDA/FORNECEDOR (RETIRADO NA JAZIDA, SEM TRANSPORTE)                                                                                                                                                                                                                                                                                                                                                                                                                               </t>
  </si>
  <si>
    <t xml:space="preserve">129,90</t>
  </si>
  <si>
    <t xml:space="preserve">AREIA MEDIA - POSTO JAZIDA/FORNECEDOR (RETIRADO NA JAZIDA, SEM TRANSPORTE)                                                                                                                                                                                                                                                                                                                                                                                                                                </t>
  </si>
  <si>
    <t xml:space="preserve">127,45</t>
  </si>
  <si>
    <t xml:space="preserve">AREIA PARA ATERRO - POSTO JAZIDA/FORNECEDOR (RETIRADO NA JAZIDA, SEM TRANSPORTE)                                                                                                                                                                                                                                                                                                                                                                                                                          </t>
  </si>
  <si>
    <t xml:space="preserve">97,42</t>
  </si>
  <si>
    <t xml:space="preserve">AREIA PARA LEITO FILTRANTE (0,42 A 1,68 MM) - POSTO JAZIDA/FORNECEDOR (RETIRADO NA JAZIDA, SEM TRANSPORTE)                                                                                                                                                                                                                                                                                                                                                                                                </t>
  </si>
  <si>
    <t xml:space="preserve">2.127,11</t>
  </si>
  <si>
    <t xml:space="preserve">ARGAMASSA COLANTE AC I PARA CERAMICAS                                                                                                                                                                                                                                                                                                                                                                                                                                                                     </t>
  </si>
  <si>
    <t xml:space="preserve">0,63</t>
  </si>
  <si>
    <t xml:space="preserve">ARGAMASSA COLANTE AC II                                                                                                                                                                                                                                                                                                                                                                                                                                                                                   </t>
  </si>
  <si>
    <t xml:space="preserve">ARGAMASSA COLANTE TIPO AC III                                                                                                                                                                                                                                                                                                                                                                                                                                                                             </t>
  </si>
  <si>
    <t xml:space="preserve">1,93</t>
  </si>
  <si>
    <t xml:space="preserve">ARGAMASSA COLANTE TIPO AC III E                                                                                                                                                                                                                                                                                                                                                                                                                                                                           </t>
  </si>
  <si>
    <t xml:space="preserve">2,22</t>
  </si>
  <si>
    <t xml:space="preserve">ARGAMASSA INDUSTRIALIZADA MULTIUSO, PARA REVESTIMENTO INTERNO E EXTERNO E ASSENTAMENTO DE BLOCOS DIVERSOS                                                                                                                                                                                                                                                                                                                                                                                                 </t>
  </si>
  <si>
    <t xml:space="preserve">0,68</t>
  </si>
  <si>
    <t xml:space="preserve">ARGAMASSA INDUSTRIALIZADA PARA CHAPISCO COLANTE                                                                                                                                                                                                                                                                                                                                                                                                                                                           </t>
  </si>
  <si>
    <t xml:space="preserve">1,28</t>
  </si>
  <si>
    <t xml:space="preserve">ARGAMASSA INDUSTRIALIZADA PARA CHAPISCO ROLADO                                                                                                                                                                                                                                                                                                                                                                                                                                                            </t>
  </si>
  <si>
    <t xml:space="preserve">2,07</t>
  </si>
  <si>
    <t xml:space="preserve">ARGAMASSA PARA REVESTIMENTO DECORATIVO MONOCAMADA                                                                                                                                                                                                                                                                                                                                                                                                                                                         </t>
  </si>
  <si>
    <t xml:space="preserve">2,10</t>
  </si>
  <si>
    <t xml:space="preserve">ARGAMASSA PISO SOBRE PISO                                                                                                                                                                                                                                                                                                                                                                                                                                                                                 </t>
  </si>
  <si>
    <t xml:space="preserve">ARGAMASSA POLIMERICA DE REPARO ESTRUTURAL, BICOMPONENTE                                                                                                                                                                                                                                                                                                                                                                                                                                                   </t>
  </si>
  <si>
    <t xml:space="preserve">ARGAMASSA POLIMERICA IMPERMEABILIZANTE SEMIFLEXIVEL, BICOMPONENTE (MEMBRANA IMPERMEABILIZANTE ACRILICA)                                                                                                                                                                                                                                                                                                                                                                                                   </t>
  </si>
  <si>
    <t xml:space="preserve">3,35</t>
  </si>
  <si>
    <t xml:space="preserve">ARGAMASSA PRONTA PARA CONTRAPISO                                                                                                                                                                                                                                                                                                                                                                                                                                                                          </t>
  </si>
  <si>
    <t xml:space="preserve">0,65</t>
  </si>
  <si>
    <t xml:space="preserve">ARGAMASSA USINADA AUTOADENSAVEL E AUTONIVELANTE PARA CONTRAPISO, INCLUI BOMBEAMENTO                                                                                                                                                                                                                                                                                                                                                                                                                       </t>
  </si>
  <si>
    <t xml:space="preserve">469,19</t>
  </si>
  <si>
    <t xml:space="preserve">ARGILA EXPANDIDA, GRANULOMETRIA 2215                                                                                                                                                                                                                                                                                                                                                                                                                                                                      </t>
  </si>
  <si>
    <t xml:space="preserve">223,72</t>
  </si>
  <si>
    <t xml:space="preserve">ARGILA OU BARRO PARA ATERRO/REATERRO (COM TRANSPORTE ATE 10 KM)                                                                                                                                                                                                                                                                                                                                                                                                                                           </t>
  </si>
  <si>
    <t xml:space="preserve">31,69</t>
  </si>
  <si>
    <t xml:space="preserve">ARGILA OU BARRO PARA ATERRO/REATERRO (RETIRADO NA JAZIDA, SEM TRANSPORTE)                                                                                                                                                                                                                                                                                                                                                                                                                                 </t>
  </si>
  <si>
    <t xml:space="preserve">18,27</t>
  </si>
  <si>
    <t xml:space="preserve">ARGILA, ARGILA VERMELHA OU ARGILA ARENOSA (RETIRADA NA JAZIDA, SEM TRANSPORTE)                                                                                                                                                                                                                                                                                                                                                                                                                            </t>
  </si>
  <si>
    <t xml:space="preserve">10,44</t>
  </si>
  <si>
    <t xml:space="preserve">ARMACAO VERTICAL COM HASTE E CONTRA-PINO, EM CHAPA DE ACO GALVANIZADO 3/16", COM 1 ESTRIBO E 1 ISOLADOR                                                                                                                                                                                                                                                                                                                                                                                                   </t>
  </si>
  <si>
    <t xml:space="preserve">31,32</t>
  </si>
  <si>
    <t xml:space="preserve">ARMACAO VERTICAL COM HASTE E CONTRA-PINO, EM CHAPA DE ACO GALVANIZADO 3/16", COM 1 ESTRIBO, SEM ISOLADOR                                                                                                                                                                                                                                                                                                                                                                                                  </t>
  </si>
  <si>
    <t xml:space="preserve">21,91</t>
  </si>
  <si>
    <t xml:space="preserve">ARMACAO VERTICAL COM HASTE E CONTRA-PINO, EM CHAPA DE ACO GALVANIZADO 3/16", COM 2 ESTRIBOS, E 2 ISOLADORES                                                                                                                                                                                                                                                                                                                                                                                               </t>
  </si>
  <si>
    <t xml:space="preserve">46,56</t>
  </si>
  <si>
    <t xml:space="preserve">ARMACAO VERTICAL COM HASTE E CONTRA-PINO, EM CHAPA DE ACO GALVANIZADO 3/16", COM 2 ESTRIBOS, SEM ISOLADOR                                                                                                                                                                                                                                                                                                                                                                                                 </t>
  </si>
  <si>
    <t xml:space="preserve">36,03</t>
  </si>
  <si>
    <t xml:space="preserve">ARMACAO VERTICAL COM HASTE E CONTRA-PINO, EM CHAPA DE ACO GALVANIZADO 3/16", COM 3 ESTRIBOS E 3 ISOLADORES                                                                                                                                                                                                                                                                                                                                                                                                </t>
  </si>
  <si>
    <t xml:space="preserve">84,14</t>
  </si>
  <si>
    <t xml:space="preserve">ARMACAO VERTICAL COM HASTE E CONTRA-PINO, EM CHAPA DE ACO GALVANIZADO 3/16", COM 3 ESTRIBOS, SEM ISOLADOR                                                                                                                                                                                                                                                                                                                                                                                                 </t>
  </si>
  <si>
    <t xml:space="preserve">60,24</t>
  </si>
  <si>
    <t xml:space="preserve">ARMACAO VERTICAL COM HASTE E CONTRA-PINO, EM CHAPA DE ACO GALVANIZADO 3/16", COM 4 ESTRIBOS E 4 ISOLADORES                                                                                                                                                                                                                                                                                                                                                                                                </t>
  </si>
  <si>
    <t xml:space="preserve">108,42</t>
  </si>
  <si>
    <t xml:space="preserve">ARMACAO VERTICAL COM HASTE E CONTRA-PINO, EM CHAPA DE ACO GALVANIZADO 3/16", COM 4 ESTRIBOS, SEM ISOLADOR                                                                                                                                                                                                                                                                                                                                                                                                 </t>
  </si>
  <si>
    <t xml:space="preserve">92,03</t>
  </si>
  <si>
    <t xml:space="preserve">ARMADOR                                                                                                                                                                                                                                                                                                                                                                                                                                                                                                   </t>
  </si>
  <si>
    <t xml:space="preserve">15,71</t>
  </si>
  <si>
    <t xml:space="preserve">ARMADOR (MENSALISTA)                                                                                                                                                                                                                                                                                                                                                                                                                                                                                      </t>
  </si>
  <si>
    <t xml:space="preserve">2.771,39</t>
  </si>
  <si>
    <t xml:space="preserve">ARQUITETO JUNIOR                                                                                                                                                                                                                                                                                                                                                                                                                                                                                          </t>
  </si>
  <si>
    <t xml:space="preserve">61,65</t>
  </si>
  <si>
    <t xml:space="preserve">ARQUITETO JUNIOR (MENSALISTA)                                                                                                                                                                                                                                                                                                                                                                                                                                                                             </t>
  </si>
  <si>
    <t xml:space="preserve">10.878,79</t>
  </si>
  <si>
    <t xml:space="preserve">ARQUITETO PAISAGISTA                                                                                                                                                                                                                                                                                                                                                                                                                                                                                      </t>
  </si>
  <si>
    <t xml:space="preserve">ARQUITETO PAISAGISTA (MENSALISTA)                                                                                                                                                                                                                                                                                                                                                                                                                                                                         </t>
  </si>
  <si>
    <t xml:space="preserve">10.876,48</t>
  </si>
  <si>
    <t xml:space="preserve">ARQUITETO PLENO                                                                                                                                                                                                                                                                                                                                                                                                                                                                                           </t>
  </si>
  <si>
    <t xml:space="preserve">87,58</t>
  </si>
  <si>
    <t xml:space="preserve">ARQUITETO PLENO (MENSALISTA)                                                                                                                                                                                                                                                                                                                                                                                                                                                                              </t>
  </si>
  <si>
    <t xml:space="preserve">15.452,44</t>
  </si>
  <si>
    <t xml:space="preserve">ARQUITETO SENIOR                                                                                                                                                                                                                                                                                                                                                                                                                                                                                          </t>
  </si>
  <si>
    <t xml:space="preserve">115,79</t>
  </si>
  <si>
    <t xml:space="preserve">ARQUITETO SENIOR (MENSALISTA)                                                                                                                                                                                                                                                                                                                                                                                                                                                                             </t>
  </si>
  <si>
    <t xml:space="preserve">20.429,49</t>
  </si>
  <si>
    <t xml:space="preserve">ARRUELA  EM ACO GALVANIZADO, DIAMETRO EXTERNO = 35MM, ESPESSURA = 3MM, DIAMETRO DO FURO= 18MM                                                                                                                                                                                                                                                                                                                                                                                                             </t>
  </si>
  <si>
    <t xml:space="preserve">0,92</t>
  </si>
  <si>
    <t xml:space="preserve">ARRUELA EM ALUMINIO, COM ROSCA, DE  1 1/4", PARA ELETRODUTO                                                                                                                                                                                                                                                                                                                                                                                                                                               </t>
  </si>
  <si>
    <t xml:space="preserve">1,45</t>
  </si>
  <si>
    <t xml:space="preserve">ARRUELA EM ALUMINIO, COM ROSCA, DE 1 1/2", PARA ELETRODUTO                                                                                                                                                                                                                                                                                                                                                                                                                                                </t>
  </si>
  <si>
    <t xml:space="preserve">1,61</t>
  </si>
  <si>
    <t xml:space="preserve">ARRUELA EM ALUMINIO, COM ROSCA, DE 1/2", PARA ELETRODUTO                                                                                                                                                                                                                                                                                                                                                                                                                                                  </t>
  </si>
  <si>
    <t xml:space="preserve">ARRUELA EM ALUMINIO, COM ROSCA, DE 1", PARA ELETRODUTO                                                                                                                                                                                                                                                                                                                                                                                                                                                    </t>
  </si>
  <si>
    <t xml:space="preserve">0,81</t>
  </si>
  <si>
    <t xml:space="preserve">ARRUELA EM ALUMINIO, COM ROSCA, DE 2 1/2", PARA ELETRODUTO                                                                                                                                                                                                                                                                                                                                                                                                                                                </t>
  </si>
  <si>
    <t xml:space="preserve">2,99</t>
  </si>
  <si>
    <t xml:space="preserve">ARRUELA EM ALUMINIO, COM ROSCA, DE 2", PARA ELETRODUTO                                                                                                                                                                                                                                                                                                                                                                                                                                                    </t>
  </si>
  <si>
    <t xml:space="preserve">ARRUELA EM ALUMINIO, COM ROSCA, DE 3/4", PARA ELETRODUTO                                                                                                                                                                                                                                                                                                                                                                                                                                                  </t>
  </si>
  <si>
    <t xml:space="preserve">0,52</t>
  </si>
  <si>
    <t xml:space="preserve">ARRUELA EM ALUMINIO, COM ROSCA, DE 3/8", PARA ELETRODUTO                                                                                                                                                                                                                                                                                                                                                                                                                                                  </t>
  </si>
  <si>
    <t xml:space="preserve">ARRUELA EM ALUMINIO, COM ROSCA, DE 3", PARA ELETRODUTO                                                                                                                                                                                                                                                                                                                                                                                                                                                    </t>
  </si>
  <si>
    <t xml:space="preserve">5,45</t>
  </si>
  <si>
    <t xml:space="preserve">ARRUELA EM ALUMINIO, COM ROSCA, DE 4", PARA ELETRODUTO                                                                                                                                                                                                                                                                                                                                                                                                                                                    </t>
  </si>
  <si>
    <t xml:space="preserve">7,60</t>
  </si>
  <si>
    <t xml:space="preserve">ARRUELA LISA, REDONDA, DE LATAO POLIDO, DIAMETRO NOMINAL 5/8", DIAMETRO EXTERNO = 34 MM, DIAMETRO DO FURO = 17 MM, ESPESSURA = *2,5* MM                                                                                                                                                                                                                                                                                                                                                                   </t>
  </si>
  <si>
    <t xml:space="preserve">ARRUELA QUADRADA EM ACO GALVANIZADO, DIMENSAO = 38 MM, ESPESSURA = 3MM, DIAMETRO DO FURO= 18 MM                                                                                                                                                                                                                                                                                                                                                                                                           </t>
  </si>
  <si>
    <t xml:space="preserve">ASFALTO MODIFICADO TIPO I - NBR 9910 (ASFALTO OXIDADO PARA IMPERMEABILIZACAO, COEFICIENTE DE PENETRACAO 25-40)                                                                                                                                                                                                                                                                                                                                                                                            </t>
  </si>
  <si>
    <t xml:space="preserve">11,76</t>
  </si>
  <si>
    <t xml:space="preserve">ASFALTO MODIFICADO TIPO II - NBR 9910 (ASFALTO OXIDADO PARA IMPERMEABILIZACAO, COEFICIENTE DE PENETRACAO 20-35)                                                                                                                                                                                                                                                                                                                                                                                           </t>
  </si>
  <si>
    <t xml:space="preserve">13,93</t>
  </si>
  <si>
    <t xml:space="preserve">ASFALTO MODIFICADO TIPO III - NBR 9910 (ASFALTO OXIDADO PARA IMPERMEABILIZACAO, COEFICIENTE DE PENETRACAO 15-25)                                                                                                                                                                                                                                                                                                                                                                                          </t>
  </si>
  <si>
    <t xml:space="preserve">15,63</t>
  </si>
  <si>
    <t xml:space="preserve">ASSENTADOR DE MANILHAS                                                                                                                                                                                                                                                                                                                                                                                                                                                                                    </t>
  </si>
  <si>
    <t xml:space="preserve">22,57</t>
  </si>
  <si>
    <t xml:space="preserve">ASSENTADOR DE MANILHAS (MENSALISTA)                                                                                                                                                                                                                                                                                                                                                                                                                                                                       </t>
  </si>
  <si>
    <t xml:space="preserve">3.982,73</t>
  </si>
  <si>
    <t xml:space="preserve">ASSENTO  VASO SANITARIO INFANTIL EM PLASTICO BRANCO                                                                                                                                                                                                                                                                                                                                                                                                                                                       </t>
  </si>
  <si>
    <t xml:space="preserve">76,40</t>
  </si>
  <si>
    <t xml:space="preserve">ASSENTO SANITARIO DE PLASTICO, TIPO CONVENCIONAL                                                                                                                                                                                                                                                                                                                                                                                                                                                          </t>
  </si>
  <si>
    <t xml:space="preserve">35,90</t>
  </si>
  <si>
    <t xml:space="preserve">AUTOMATICO DE BOIA SUPERIOR / INFERIOR, *15* A / 250 V                                                                                                                                                                                                                                                                                                                                                                                                                                                    </t>
  </si>
  <si>
    <t xml:space="preserve">42,00</t>
  </si>
  <si>
    <t xml:space="preserve">AUXILIAR  DE ALMOXARIFE                                                                                                                                                                                                                                                                                                                                                                                                                                                                                   </t>
  </si>
  <si>
    <t xml:space="preserve">14,33</t>
  </si>
  <si>
    <t xml:space="preserve">AUXILIAR DE ALMOXARIFE (MENSALISTA)                                                                                                                                                                                                                                                                                                                                                                                                                                                                       </t>
  </si>
  <si>
    <t xml:space="preserve">2.530,70</t>
  </si>
  <si>
    <t xml:space="preserve">AUXILIAR DE AZULEJISTA                                                                                                                                                                                                                                                                                                                                                                                                                                                                                    </t>
  </si>
  <si>
    <t xml:space="preserve">11,43</t>
  </si>
  <si>
    <t xml:space="preserve">AUXILIAR DE AZULEJISTA (MENSALISTA)                                                                                                                                                                                                                                                                                                                                                                                                                                                                       </t>
  </si>
  <si>
    <t xml:space="preserve">2.020,22</t>
  </si>
  <si>
    <t xml:space="preserve">AUXILIAR DE ENCANADOR OU BOMBEIRO HIDRAULICO                                                                                                                                                                                                                                                                                                                                                                                                                                                              </t>
  </si>
  <si>
    <t xml:space="preserve">11,13</t>
  </si>
  <si>
    <t xml:space="preserve">AUXILIAR DE ENCANADOR OU BOMBEIRO HIDRAULICO (MENSALISTA)                                                                                                                                                                                                                                                                                                                                                                                                                                                 </t>
  </si>
  <si>
    <t xml:space="preserve">1.964,87</t>
  </si>
  <si>
    <t xml:space="preserve">AUXILIAR DE ESCRITORIO                                                                                                                                                                                                                                                                                                                                                                                                                                                                                    </t>
  </si>
  <si>
    <t xml:space="preserve">16,39</t>
  </si>
  <si>
    <t xml:space="preserve">AUXILIAR DE ESCRITORIO (MENSALISTA)                                                                                                                                                                                                                                                                                                                                                                                                                                                                       </t>
  </si>
  <si>
    <t xml:space="preserve">2.895,23</t>
  </si>
  <si>
    <t xml:space="preserve">AUXILIAR DE LABORATORISTA DE SOLOS E DE CONCRETO                                                                                                                                                                                                                                                                                                                                                                                                                                                          </t>
  </si>
  <si>
    <t xml:space="preserve">20,97</t>
  </si>
  <si>
    <t xml:space="preserve">AUXILIAR DE LABORATORISTA DE SOLOS E DE CONCRETO (MENSALISTA)                                                                                                                                                                                                                                                                                                                                                                                                                                             </t>
  </si>
  <si>
    <t xml:space="preserve">3.702,19</t>
  </si>
  <si>
    <t xml:space="preserve">AUXILIAR DE MECANICO                                                                                                                                                                                                                                                                                                                                                                                                                                                                                      </t>
  </si>
  <si>
    <t xml:space="preserve">15,97</t>
  </si>
  <si>
    <t xml:space="preserve">AUXILIAR DE MECANICO (MENSALISTA)                                                                                                                                                                                                                                                                                                                                                                                                                                                                         </t>
  </si>
  <si>
    <t xml:space="preserve">2.819,59</t>
  </si>
  <si>
    <t xml:space="preserve">AUXILIAR DE PEDREIRO                                                                                                                                                                                                                                                                                                                                                                                                                                                                                      </t>
  </si>
  <si>
    <t xml:space="preserve">9,48</t>
  </si>
  <si>
    <t xml:space="preserve">AUXILIAR DE PEDREIRO (MENSALISTA)                                                                                                                                                                                                                                                                                                                                                                                                                                                                         </t>
  </si>
  <si>
    <t xml:space="preserve">1.675,15</t>
  </si>
  <si>
    <t xml:space="preserve">AUXILIAR DE SERVICOS GERAIS                                                                                                                                                                                                                                                                                                                                                                                                                                                                               </t>
  </si>
  <si>
    <t xml:space="preserve">10,20</t>
  </si>
  <si>
    <t xml:space="preserve">AUXILIAR DE SERVICOS GERAIS (MENSALISTA)                                                                                                                                                                                                                                                                                                                                                                                                                                                                  </t>
  </si>
  <si>
    <t xml:space="preserve">1.800,79</t>
  </si>
  <si>
    <t xml:space="preserve">AUXILIAR DE TOPOGRAFO                                                                                                                                                                                                                                                                                                                                                                                                                                                                                     </t>
  </si>
  <si>
    <t xml:space="preserve">6,41</t>
  </si>
  <si>
    <t xml:space="preserve">AUXILIAR DE TOPOGRAFO (MENSALISTA)                                                                                                                                                                                                                                                                                                                                                                                                                                                                        </t>
  </si>
  <si>
    <t xml:space="preserve">1.132,06</t>
  </si>
  <si>
    <t xml:space="preserve">AUXILIAR TECNICO / ASSISTENTE DE ENGENHARIA                                                                                                                                                                                                                                                                                                                                                                                                                                                               </t>
  </si>
  <si>
    <t xml:space="preserve">22,36</t>
  </si>
  <si>
    <t xml:space="preserve">AUXILIAR TECNICO / ASSISTENTE DE ENGENHARIA (MENSALISTA)                                                                                                                                                                                                                                                                                                                                                                                                                                                  </t>
  </si>
  <si>
    <t xml:space="preserve">3.946,22</t>
  </si>
  <si>
    <t xml:space="preserve">AVENTAL DE SEGURANCA DE RASPA DE COURO 1,00 X 0,60 M                                                                                                                                                                                                                                                                                                                                                                                                                                                      </t>
  </si>
  <si>
    <t xml:space="preserve">41,58</t>
  </si>
  <si>
    <t xml:space="preserve">AZULEJISTA OU LADRILHEIRO                                                                                                                                                                                                                                                                                                                                                                                                                                                                                 </t>
  </si>
  <si>
    <t xml:space="preserve">AZULEJISTA OU LADRILHEIRO (MENSALISTA)                                                                                                                                                                                                                                                                                                                                                                                                                                                                    </t>
  </si>
  <si>
    <t xml:space="preserve">BACIA SANITARIA (VASO) COM CAIXA ACOPLADA, SIFAO APARENTE, DE LOUCA BRANCA (SEM ASSENTO)                                                                                                                                                                                                                                                                                                                                                                                                                  </t>
  </si>
  <si>
    <t xml:space="preserve">298,77</t>
  </si>
  <si>
    <t xml:space="preserve">BACIA SANITARIA (VASO) COM CAIXA ACOPLADA, SIFAO OCULTO / CARENADO, DE LOUCA BRANCA (SEM ASSENTO ) - PADRAO ALTO                                                                                                                                                                                                                                                                                                                                                                                          </t>
  </si>
  <si>
    <t xml:space="preserve">413,57</t>
  </si>
  <si>
    <t xml:space="preserve">BACIA SANITARIA (VASO) CONVENCIONAL PARA PCD, SEM FURO FRONTAL, DE LOUCA BRANCA (SEM ASSENTO)                                                                                                                                                                                                                                                                                                                                                                                                             </t>
  </si>
  <si>
    <t xml:space="preserve">502,86</t>
  </si>
  <si>
    <t xml:space="preserve">BACIA SANITARIA (VASO) CONVENCIONAL PARA USO ESPECIFICO (HOSPITAIS, CLINICAS), COM FURO FRONTAL, DE LOUCA BRANCA, SEM ASSENTO                                                                                                                                                                                                                                                                                                                                                                             </t>
  </si>
  <si>
    <t xml:space="preserve">450,59</t>
  </si>
  <si>
    <t xml:space="preserve">BACIA SANITARIA (VASO) CONVENCIONAL, DE LOUCA BRANCA, SIFAO APARENTE, SAIDA VERTICAL (SEM ASSENTO)                                                                                                                                                                                                                                                                                                                                                                                                        </t>
  </si>
  <si>
    <t xml:space="preserve">159,84</t>
  </si>
  <si>
    <t xml:space="preserve">BACIA SANITARIA (VASO) CONVENCIONAL, DE LOUCA COLORIDA, SIFAO APARENTE, SAIDA VERTICAL (SEM ASSENTO)                                                                                                                                                                                                                                                                                                                                                                                                      </t>
  </si>
  <si>
    <t xml:space="preserve">175,64</t>
  </si>
  <si>
    <t xml:space="preserve">BACIA SANITARIA (VASO) INFANTIL, SIFONADO, DE LOUCA BRANCA, (SEM ASSENTO)                                                                                                                                                                                                                                                                                                                                                                                                                                 </t>
  </si>
  <si>
    <t xml:space="preserve">354,16</t>
  </si>
  <si>
    <t xml:space="preserve">BALDE PLASTICO CAPACIDADE *10* L                                                                                                                                                                                                                                                                                                                                                                                                                                                                          </t>
  </si>
  <si>
    <t xml:space="preserve">BALDE VERMELHO PARA SINALIZACAO DE VIAS                                                                                                                                                                                                                                                                                                                                                                                                                                                                   </t>
  </si>
  <si>
    <t xml:space="preserve">5,88</t>
  </si>
  <si>
    <t xml:space="preserve">BANCADA DE MARMORE SINTETICO COM UMA CUBA, 120 X *60* CM                                                                                                                                                                                                                                                                                                                                                                                                                                                  </t>
  </si>
  <si>
    <t xml:space="preserve">161,80</t>
  </si>
  <si>
    <t xml:space="preserve">BANCADA DE MARMORE SINTETICO COM UMA CUBA, 150 X *60* CM                                                                                                                                                                                                                                                                                                                                                                                                                                                  </t>
  </si>
  <si>
    <t xml:space="preserve">202,81</t>
  </si>
  <si>
    <t xml:space="preserve">BANCADA DE MARMORE SINTETICO COM UMA CUBA, 200 X *60* CM                                                                                                                                                                                                                                                                                                                                                                                                                                                  </t>
  </si>
  <si>
    <t xml:space="preserve">457,05</t>
  </si>
  <si>
    <t xml:space="preserve">BANCADA/ BANCA EM GRANITO, POLIDO, TIPO ANDORINHA/ QUARTZ/ CASTELO/ CORUMBA OU OUTROS EQUIVALENTES DA REGIAO, COM CUBA INOX, FORMATO *120 X 60* CM, E=  *2* CM                                                                                                                                                                                                                                                                                                                                            </t>
  </si>
  <si>
    <t xml:space="preserve">754,71</t>
  </si>
  <si>
    <t xml:space="preserve">BANCADA/ BANCA EM MARMORE, POLIDO, BRANCO COMUM, E=  *3* CM                                                                                                                                                                                                                                                                                                                                                                                                                                               </t>
  </si>
  <si>
    <t xml:space="preserve">460,02</t>
  </si>
  <si>
    <t xml:space="preserve">BANCADA/BANCA/PIA DE ACO INOXIDAVEL (AISI 430) COM 1 CUBA CENTRAL, COM VALVULA, ESCORREDOR DUPLO, DE *0,55 X 1,20* M                                                                                                                                                                                                                                                                                                                                                                                      </t>
  </si>
  <si>
    <t xml:space="preserve">217,83</t>
  </si>
  <si>
    <t xml:space="preserve">BANCADA/BANCA/PIA DE ACO INOXIDAVEL (AISI 430) COM 1 CUBA CENTRAL, COM VALVULA, ESCORREDOR DUPLO, DE *0,55 X 1,40* M                                                                                                                                                                                                                                                                                                                                                                                      </t>
  </si>
  <si>
    <t xml:space="preserve">289,66</t>
  </si>
  <si>
    <t xml:space="preserve">BANCADA/BANCA/PIA DE ACO INOXIDAVEL (AISI 430) COM 1 CUBA CENTRAL, COM VALVULA, ESCORREDOR DUPLO, DE *0,55 X 1,80* M                                                                                                                                                                                                                                                                                                                                                                                      </t>
  </si>
  <si>
    <t xml:space="preserve">419,67</t>
  </si>
  <si>
    <t xml:space="preserve">BANCADA/BANCA/PIA DE ACO INOXIDAVEL (AISI 430) COM 1 CUBA CENTRAL, COM VALVULA, LISA (SEM ESCORREDOR), DE *0,55 X 1,20* M                                                                                                                                                                                                                                                                                                                                                                                 </t>
  </si>
  <si>
    <t xml:space="preserve">212,93</t>
  </si>
  <si>
    <t xml:space="preserve">BANCADA/BANCA/PIA DE ACO INOXIDAVEL (AISI 430) COM 1 CUBA CENTRAL, SEM VALVULA, ESCORREDOR DUPLO, DE *0,55 X 1,60* M                                                                                                                                                                                                                                                                                                                                                                                      </t>
  </si>
  <si>
    <t xml:space="preserve">253,20</t>
  </si>
  <si>
    <t xml:space="preserve">BANCADA/BANCA/PIA DE ACO INOXIDAVEL (AISI 430) COM 2 CUBAS, COM VALVULAS, ESCORREDOR DUPLO, DE *0,55 X 2,00* M                                                                                                                                                                                                                                                                                                                                                                                            </t>
  </si>
  <si>
    <t xml:space="preserve">591,69</t>
  </si>
  <si>
    <t xml:space="preserve">BANCADA/TAMPO ACO INOX (AISI 304), LARGURA 60 CM, COM RODABANCA (NAO INCLUI PES DE APOIO)                                                                                                                                                                                                                                                                                                                                                                                                                 </t>
  </si>
  <si>
    <t xml:space="preserve">942,74</t>
  </si>
  <si>
    <t xml:space="preserve">BANCADA/TAMPO ACO INOX (AISI 304), LARGURA 70 CM, COM RODABANCA (NAO INCLUI PES DE APOIO)                                                                                                                                                                                                                                                                                                                                                                                                                 </t>
  </si>
  <si>
    <t xml:space="preserve">1.181,20</t>
  </si>
  <si>
    <t xml:space="preserve">BANCADA/TAMPO LISO (SEM CUBA) EM MARMORE SINTETICO                                                                                                                                                                                                                                                                                                                                                                                                                                                        </t>
  </si>
  <si>
    <t xml:space="preserve">179,40</t>
  </si>
  <si>
    <t xml:space="preserve">BANCO ARTICULADO PARA BANHO, EM ACO INOX POLIDO, 70* CM X 45* CM                                                                                                                                                                                                                                                                                                                                                                                                                                          </t>
  </si>
  <si>
    <t xml:space="preserve">809,32</t>
  </si>
  <si>
    <t xml:space="preserve">BANCO COM ENCOSTO, 1,60M* DE COMPRIMENTO, EM TUBO DE ACO CARBONO E PINTURA NO PROCESSO ELETROSTATICO - PARA ACADEMIA AO AR LIVRE / ACADEMIA DA TERCEIRA IDADE - ATI                                                                                                                                                                                                                                                                                                                                       </t>
  </si>
  <si>
    <t xml:space="preserve">1.060,52</t>
  </si>
  <si>
    <t xml:space="preserve">BANDEJA DE PINTURA PARA ROLO 23 CM                                                                                                                                                                                                                                                                                                                                                                                                                                                                        </t>
  </si>
  <si>
    <t xml:space="preserve">9,42</t>
  </si>
  <si>
    <t xml:space="preserve">BARRA ANTIPANICO DUPLA, CEGA EM LADO OPOSTO, COR CINZA                                                                                                                                                                                                                                                                                                                                                                                                                                                    </t>
  </si>
  <si>
    <t xml:space="preserve">PAR   </t>
  </si>
  <si>
    <t xml:space="preserve">1.389,72</t>
  </si>
  <si>
    <t xml:space="preserve">BARRA ANTIPANICO DUPLA, PARA PORTA DE VIDRO, COR CINZA                                                                                                                                                                                                                                                                                                                                                                                                                                                    </t>
  </si>
  <si>
    <t xml:space="preserve">1.533,02</t>
  </si>
  <si>
    <t xml:space="preserve">BARRA ANTIPANICO SIMPLES, CEGA EM LADO OPOSTO, COR CINZA                                                                                                                                                                                                                                                                                                                                                                                                                                                  </t>
  </si>
  <si>
    <t xml:space="preserve">619,48</t>
  </si>
  <si>
    <t xml:space="preserve">BARRA ANTIPANICO SIMPLES, COM FECHADURA LADO OPOSTO, COR CINZA                                                                                                                                                                                                                                                                                                                                                                                                                                            </t>
  </si>
  <si>
    <t xml:space="preserve">946,11</t>
  </si>
  <si>
    <t xml:space="preserve">BARRA ANTIPANICO SIMPLES, PARA PORTA DE VIDRO, COR CINZA                                                                                                                                                                                                                                                                                                                                                                                                                                                  </t>
  </si>
  <si>
    <t xml:space="preserve">1.013,37</t>
  </si>
  <si>
    <t xml:space="preserve">BARRA DE APOIO EM "L", EM ACO INOX POLIDO 70 X 70 CM, DIAMETRO MINIMO 3 CM                                                                                                                                                                                                                                                                                                                                                                                                                                </t>
  </si>
  <si>
    <t xml:space="preserve">358,47</t>
  </si>
  <si>
    <t xml:space="preserve">BARRA DE APOIO EM "L", EM ACO INOX POLIDO 80 X 80 CM, DIAMETRO MINIMO 3 CM                                                                                                                                                                                                                                                                                                                                                                                                                                </t>
  </si>
  <si>
    <t xml:space="preserve">411,40</t>
  </si>
  <si>
    <t xml:space="preserve">BARRA DE APOIO LATERAL ARTICULADA, COM TRAVA, EM ACO INOX POLIDO, 70 CM, DIAMETRO MINIMO 3 CM                                                                                                                                                                                                                                                                                                                                                                                                             </t>
  </si>
  <si>
    <t xml:space="preserve">445,12</t>
  </si>
  <si>
    <t xml:space="preserve">BARRA DE APOIO RETA, EM ACO INOX POLIDO, COMPRIMENTO 60CM, DIAMETRO MINIMO 3 CM                                                                                                                                                                                                                                                                                                                                                                                                                           </t>
  </si>
  <si>
    <t xml:space="preserve">157,82</t>
  </si>
  <si>
    <t xml:space="preserve">BARRA DE APOIO RETA, EM ACO INOX POLIDO, COMPRIMENTO 70CM, DIAMETRO MINIMO 3 CM                                                                                                                                                                                                                                                                                                                                                                                                                           </t>
  </si>
  <si>
    <t xml:space="preserve">175,28</t>
  </si>
  <si>
    <t xml:space="preserve">BARRA DE APOIO RETA, EM ACO INOX POLIDO, COMPRIMENTO 80CM, DIAMETRO MINIMO 3 CM                                                                                                                                                                                                                                                                                                                                                                                                                           </t>
  </si>
  <si>
    <t xml:space="preserve">186,89</t>
  </si>
  <si>
    <t xml:space="preserve">BARRA DE APOIO RETA, EM ACO INOX POLIDO, COMPRIMENTO 90 CM, DIAMETRO MINIMO 3 CM                                                                                                                                                                                                                                                                                                                                                                                                                          </t>
  </si>
  <si>
    <t xml:space="preserve">195,80</t>
  </si>
  <si>
    <t xml:space="preserve">BARRA DE APOIO RETA, EM ALUMINIO, COMPRIMENTO 60CM, DIAMETRO MINIMO 3 CM                                                                                                                                                                                                                                                                                                                                                                                                                                  </t>
  </si>
  <si>
    <t xml:space="preserve">136,26</t>
  </si>
  <si>
    <t xml:space="preserve">BARRA DE APOIO RETA, EM ALUMINIO, COMPRIMENTO 70CM, DIAMETRO MINIMO 3 CM                                                                                                                                                                                                                                                                                                                                                                                                                                  </t>
  </si>
  <si>
    <t xml:space="preserve">156,24</t>
  </si>
  <si>
    <t xml:space="preserve">BARRA DE APOIO RETA, EM ALUMINIO, COMPRIMENTO 80 CM, DIAMETRO MINIMO 3 CM                                                                                                                                                                                                                                                                                                                                                                                                                                 </t>
  </si>
  <si>
    <t xml:space="preserve">169,00</t>
  </si>
  <si>
    <t xml:space="preserve">BARRA DE APOIO RETA, EM ALUMINIO, COMPRIMENTO 90 CM, DIAMETRO MINIMO 3 CM                                                                                                                                                                                                                                                                                                                                                                                                                                 </t>
  </si>
  <si>
    <t xml:space="preserve">176,97</t>
  </si>
  <si>
    <t xml:space="preserve">BARRA DE FERRO CHATA, RETANGULAR (QUALQUER BITOLA)                                                                                                                                                                                                                                                                                                                                                                                                                                                        </t>
  </si>
  <si>
    <t xml:space="preserve">12,41</t>
  </si>
  <si>
    <t xml:space="preserve">BARRA DE FERRO CHATO, RETANGULAR, 19,05 MM X 3,17 MM (L X E), 0,47 KG/M                                                                                                                                                                                                                                                                                                                                                                                                                                   </t>
  </si>
  <si>
    <t xml:space="preserve">BARRA DE FERRO CHATO, RETANGULAR, 25,4 MM X 4,76 MM (L X E), 1,73 KG/M                                                                                                                                                                                                                                                                                                                                                                                                                                    </t>
  </si>
  <si>
    <t xml:space="preserve">21,46</t>
  </si>
  <si>
    <t xml:space="preserve">BARRA DE FERRO CHATO, RETANGULAR, 25,4 MM X 6,35 MM (L X E), 1,2265 KG/M                                                                                                                                                                                                                                                                                                                                                                                                                                  </t>
  </si>
  <si>
    <t xml:space="preserve">15,22</t>
  </si>
  <si>
    <t xml:space="preserve">BARRA DE FERRO CHATO, RETANGULAR, 38,1 MM X 12,7 MM (L X E), 3,79 KG/M                                                                                                                                                                                                                                                                                                                                                                                                                                    </t>
  </si>
  <si>
    <t xml:space="preserve">47,75</t>
  </si>
  <si>
    <t xml:space="preserve">BARRA DE FERRO CHATO, RETANGULAR, 38,1 MM X 6,35 MM (L X E), 1,89 KG/M                                                                                                                                                                                                                                                                                                                                                                                                                                    </t>
  </si>
  <si>
    <t xml:space="preserve">23,69</t>
  </si>
  <si>
    <t xml:space="preserve">BARRA DE FERRO CHATO, RETANGULAR, 38,1 MM X 9,53 MM (L X E), 2,84 KG/M                                                                                                                                                                                                                                                                                                                                                                                                                                    </t>
  </si>
  <si>
    <t xml:space="preserve">35,60</t>
  </si>
  <si>
    <t xml:space="preserve">BARRA DE FERRO CHATO, RETANGULAR, 50,8 MM X 12,7 MM (L X E), 5,06 KG/M                                                                                                                                                                                                                                                                                                                                                                                                                                    </t>
  </si>
  <si>
    <t xml:space="preserve">64,07</t>
  </si>
  <si>
    <t xml:space="preserve">BARRA DE FERRO CHATO, RETANGULAR, 50,8 MM X 25,4 MM (L X E), 10,12 KG/M                                                                                                                                                                                                                                                                                                                                                                                                                                   </t>
  </si>
  <si>
    <t xml:space="preserve">126,87</t>
  </si>
  <si>
    <t xml:space="preserve">BARRA DE FERRO CHATO, RETANGULAR, 50,8 MM X 6,35 MM (L X E), 2,53 KG/M                                                                                                                                                                                                                                                                                                                                                                                                                                    </t>
  </si>
  <si>
    <t xml:space="preserve">31,71</t>
  </si>
  <si>
    <t xml:space="preserve">BARRA DE FERRO CHATO, RETANGULAR, 50,8 MM X 7,94 MM (L X E), 3,162 KG/M                                                                                                                                                                                                                                                                                                                                                                                                                                   </t>
  </si>
  <si>
    <t xml:space="preserve">39,68</t>
  </si>
  <si>
    <t xml:space="preserve">BARRA DE FERRO CHATO, RETANGULAR, 50,8 MM X 9,53 MM (L X E), 3,79KG/M                                                                                                                                                                                                                                                                                                                                                                                                                                     </t>
  </si>
  <si>
    <t xml:space="preserve">47,51</t>
  </si>
  <si>
    <t xml:space="preserve">BASE DE MISTURADOR MONOCOMANDO PARA CHUVEIRO, DE PAREDE (NAO INCLUI ACABAMENTOS)                                                                                                                                                                                                                                                                                                                                                                                                                          </t>
  </si>
  <si>
    <t xml:space="preserve">380,79</t>
  </si>
  <si>
    <t xml:space="preserve">BASE PARA MASTRO DE PARA-RAIOS DIAMETRO NOMINAL 1 1/2"                                                                                                                                                                                                                                                                                                                                                                                                                                                    </t>
  </si>
  <si>
    <t xml:space="preserve">41,65</t>
  </si>
  <si>
    <t xml:space="preserve">BASE PARA MASTRO DE PARA-RAIOS DIAMETRO NOMINAL 2"                                                                                                                                                                                                                                                                                                                                                                                                                                                        </t>
  </si>
  <si>
    <t xml:space="preserve">45,68</t>
  </si>
  <si>
    <t xml:space="preserve">BASE PARA RELE COM SUPORTE METALICO                                                                                                                                                                                                                                                                                                                                                                                                                                                                       </t>
  </si>
  <si>
    <t xml:space="preserve">21,29</t>
  </si>
  <si>
    <t xml:space="preserve">BASE UNIPOLAR PARA FUSIVEL NH1, CORRENTE NOMINAL DE 250 A, SEM CAPA                                                                                                                                                                                                                                                                                                                                                                                                                                       </t>
  </si>
  <si>
    <t xml:space="preserve">59,82</t>
  </si>
  <si>
    <t xml:space="preserve">BATE-ESTACAS POR GRAVIDADE, POTENCIA160 HP, PESO DO MARTELO ATE 3 TONELADAS                                                                                                                                                                                                                                                                                                                                                                                                                               </t>
  </si>
  <si>
    <t xml:space="preserve">554.625,00</t>
  </si>
  <si>
    <t xml:space="preserve">BATENTE / PORTAL / ADUELA / MARCO EM MADEIRA MACICA COM REBAIXO, E = *3* CM, L = *14* CM, PARA PORTAS DE  GIRO DE *60 CM A 120* CM  X *210* CM, CEDRINHO / ANGELIM COMERCIAL / TAURI / CURUPIXA / PEROBA / CUMARU OU EQUIVALENTE DA REGIAO (NAO INCLUI ALIZARES)                                                                                                                                                                                                                                          </t>
  </si>
  <si>
    <t xml:space="preserve">JG    </t>
  </si>
  <si>
    <t xml:space="preserve">130,00</t>
  </si>
  <si>
    <t xml:space="preserve">BATENTE / PORTAL / ADUELA / MARCO EM MADEIRA MACICA COM REBAIXO, E = *3* CM, L = *14* CM, PARA PORTAS DE  GIRO DE *60 CM A 120* CM  X *210* CM, PINUS / EUCALIPTO / VIROLA OU EQUIVALENTE DA REGIAO (NAO INCLUI ALIZARES)                                                                                                                                                                                                                                                                                 </t>
  </si>
  <si>
    <t xml:space="preserve">80,51</t>
  </si>
  <si>
    <t xml:space="preserve">BATENTE / PORTAL / ADUELA / MARCO EM MADEIRA MACICA COM REBAIXO, E = *3* CM, L = *16* CM, PARA PORTAS DE  GIRO DE *60 CM A 120* CM  X *210* CM, CEDRINHO / ANGELIM COMERCIAL / TAURI / CURUPIXA / PEROBA / CUMARU OU EQUIVALENTE DA REGIAO (NAO INCLUI ALIZARES)                                                                                                                                                                                                                                          </t>
  </si>
  <si>
    <t xml:space="preserve">173,61</t>
  </si>
  <si>
    <t xml:space="preserve">BATENTE / PORTAL / ADUELA / MARCO EM MADEIRA MACICA COM REBAIXO, E = *3* CM, L = *16* CM, PARA PORTAS DE  GIRO DE *60 CM A 120* CM  X *210* CM, PINUS / EUCALIPTO / VIROLA OU EQUIVALENTE DA REGIAO (NAO INCLUI ALIZARES)                                                                                                                                                                                                                                                                                 </t>
  </si>
  <si>
    <t xml:space="preserve">100,64</t>
  </si>
  <si>
    <t xml:space="preserve">BATENTE/PORTAL/ADUELA/MARCO, EM MDF/PVC WOOD/POLIESTIRENO OU MADEIRA LAMINADA, L = *9,0* CM COM GUARNICAO REGULAVEL 2 FACES = *35* MM, PRIMER                                                                                                                                                                                                                                                                                                                                                             </t>
  </si>
  <si>
    <t xml:space="preserve">345,99</t>
  </si>
  <si>
    <t xml:space="preserve">BETONEIRA CAPACIDADE NOMINAL 400 L, CAPACIDADE DE MISTURA  280 L, MOTOR ELETRICO TRIFASICO 220/380 V POTENCIA 2 CV, SEM CARREGADOR                                                                                                                                                                                                                                                                                                                                                                        </t>
  </si>
  <si>
    <t xml:space="preserve">5.000,00</t>
  </si>
  <si>
    <t xml:space="preserve">BETONEIRA CAPACIDADE NOMINAL 400 L, CAPACIDADE DE MISTURA 310 L, MOTOR A DIESEL POTENCIA 5 CV, SEM CARREGADOR                                                                                                                                                                                                                                                                                                                                                                                             </t>
  </si>
  <si>
    <t xml:space="preserve">6.818,64</t>
  </si>
  <si>
    <t xml:space="preserve">BETONEIRA CAPACIDADE NOMINAL 400 L, CAPACIDADE DE MISTURA 310 L, MOTOR A GASOLINA POTENCIA 5,5 CV, SEM CARREGADOR                                                                                                                                                                                                                                                                                                                                                                                         </t>
  </si>
  <si>
    <t xml:space="preserve">6.254,23</t>
  </si>
  <si>
    <t xml:space="preserve">BETONEIRA CAPACIDADE NOMINAL 600 L, CAPACIDADE DE MISTURA 440 L, MOTOR A GASOLINA POTENCIA 10 HP, COM  CARREGADOR                                                                                                                                                                                                                                                                                                                                                                                         </t>
  </si>
  <si>
    <t xml:space="preserve">27.203,38</t>
  </si>
  <si>
    <t xml:space="preserve">BETONEIRA, CAPACIDADE NOMINAL 400 L, CAPACIDADE DE MISTURA 310L, MOTOR ELETRICO TRIFASICO 220/380V POTENCIA 2 CV, SEM CARREGADOR                                                                                                                                                                                                                                                                                                                                                                          </t>
  </si>
  <si>
    <t xml:space="preserve">5.720,33</t>
  </si>
  <si>
    <t xml:space="preserve">BETONEIRA, CAPACIDADE NOMINAL 600 L, CAPACIDADE DE MISTURA  360L, MOTOR ELETRICO TRIFASICO 220/380V, POTENCIA 4CV, EXCLUSO CARREGADOR                                                                                                                                                                                                                                                                                                                                                                     </t>
  </si>
  <si>
    <t xml:space="preserve">20.338,98</t>
  </si>
  <si>
    <t xml:space="preserve">BETONEIRA, CAPACIDADE NOMINAL 600 L, CAPACIDADE DE MISTURA 440 L, MOTOR A DIESEL POTENCIA 10 CV, COM CARREGADOR                                                                                                                                                                                                                                                                                                                                                                                           </t>
  </si>
  <si>
    <t xml:space="preserve">24.720,33</t>
  </si>
  <si>
    <t xml:space="preserve">BLASTER, DINAMITADOR OU CABO DE FOGO                                                                                                                                                                                                                                                                                                                                                                                                                                                                      </t>
  </si>
  <si>
    <t xml:space="preserve">19,05</t>
  </si>
  <si>
    <t xml:space="preserve">BLASTER, DINAMITADOR OU CABO DE FOGO (MENSALISTA)                                                                                                                                                                                                                                                                                                                                                                                                                                                         </t>
  </si>
  <si>
    <t xml:space="preserve">3.364,89</t>
  </si>
  <si>
    <t xml:space="preserve">BLOCO / TIJOLO DE VIDRO INCOLOR, CANELADO / ONDULADO, *19 X 19 X 8* CM (A X L X E)                                                                                                                                                                                                                                                                                                                                                                                                                        </t>
  </si>
  <si>
    <t xml:space="preserve">41,00</t>
  </si>
  <si>
    <t xml:space="preserve">BLOCO / TIJOLO DE VIDRO INCOLOR, XADREZ, *20 X 20 X 10* CM (A X L X E)                                                                                                                                                                                                                                                                                                                                                                                                                                    </t>
  </si>
  <si>
    <t xml:space="preserve">46,36</t>
  </si>
  <si>
    <t xml:space="preserve">BLOCO CERAMICO / TIJOLO VAZADO PARA ALVENARIA DE VEDACAO, FUROS NA HORIZONTAL, 11,5 X 19 X 19 CM (NBR 15270)                                                                                                                                                                                                                                                                                                                                                                                              </t>
  </si>
  <si>
    <t xml:space="preserve">BLOCO CERAMICO / TIJOLO VAZADO PARA ALVENARIA DE VEDACAO, FUROS NA VERTICAL, 14 X 19 X 39 CM (NBR 15270)                                                                                                                                                                                                                                                                                                                                                                                                  </t>
  </si>
  <si>
    <t xml:space="preserve">2,93</t>
  </si>
  <si>
    <t xml:space="preserve">BLOCO CERAMICO / TIJOLO VAZADO PARA ALVENARIA DE VEDACAO, FUROS NA VERTICAL, 19 X 19 X 39 CM (NBR 15270)                                                                                                                                                                                                                                                                                                                                                                                                  </t>
  </si>
  <si>
    <t xml:space="preserve">3,65</t>
  </si>
  <si>
    <t xml:space="preserve">BLOCO CERAMICO / TIJOLO VAZADO PARA ALVENARIA DE VEDACAO, FUROS NA VERTICAL,, 9 X 19 X 39 CM (NBR 15270)                                                                                                                                                                                                                                                                                                                                                                                                  </t>
  </si>
  <si>
    <t xml:space="preserve">2,31</t>
  </si>
  <si>
    <t xml:space="preserve">BLOCO CERAMICO / TIJOLO VAZADO PARA ALVENARIA DE VEDACAO, 4 FUROS NA HORIZONTAL, DE 9 X 9 X 19 CM (L X A X C)                                                                                                                                                                                                                                                                                                                                                                                             </t>
  </si>
  <si>
    <t xml:space="preserve">1,03</t>
  </si>
  <si>
    <t xml:space="preserve">BLOCO CERAMICO / TIJOLO VAZADO PARA ALVENARIA DE VEDACAO, 6 FUROS NA HORIZONTAL, 9 X 14 X 19 CM (L X A X C)                                                                                                                                                                                                                                                                                                                                                                                               </t>
  </si>
  <si>
    <t xml:space="preserve">BLOCO CERAMICO / TIJOLO VAZADO PARA ALVENARIA DE VEDACAO, 8 FUROS NA HORIZONTAL, DE 9 X 19 X 19 CM (L XA X C)                                                                                                                                                                                                                                                                                                                                                                                             </t>
  </si>
  <si>
    <t xml:space="preserve">0,89</t>
  </si>
  <si>
    <t xml:space="preserve">BLOCO CERAMICO / TIJOLO VAZADO PARA ALVENARIA DE VEDACAO, 8 FUROS NA HORIZONTAL, 9 X 19 X 19 CM (L X A X C)                                                                                                                                                                                                                                                                                                                                                                                               </t>
  </si>
  <si>
    <t xml:space="preserve">MIL   </t>
  </si>
  <si>
    <t xml:space="preserve">894,00</t>
  </si>
  <si>
    <t xml:space="preserve">BLOCO CERAMICO / TIJOLO VAZADO PARA ALVENARIA DE VEDACAO, 8 FUROS NA HORIZONTAL, 9 X 19 X 29 CM (L X A X C)                                                                                                                                                                                                                                                                                                                                                                                               </t>
  </si>
  <si>
    <t xml:space="preserve">1,24</t>
  </si>
  <si>
    <t xml:space="preserve">BLOCO DE CONCRETO ESTRUTURAL 14 X 19 X 29 CM, FBK 10 MPA (NBR 6136)                                                                                                                                                                                                                                                                                                                                                                                                                                       </t>
  </si>
  <si>
    <t xml:space="preserve">3,87</t>
  </si>
  <si>
    <t xml:space="preserve">BLOCO DE CONCRETO ESTRUTURAL 14 X 19 X 29 CM, FBK 12 MPA (NBR 6136)                                                                                                                                                                                                                                                                                                                                                                                                                                       </t>
  </si>
  <si>
    <t xml:space="preserve">3,94</t>
  </si>
  <si>
    <t xml:space="preserve">BLOCO DE CONCRETO ESTRUTURAL 14 X 19 X 29 CM, FBK 14 MPA (NBR 6136)                                                                                                                                                                                                                                                                                                                                                                                                                                       </t>
  </si>
  <si>
    <t xml:space="preserve">BLOCO DE CONCRETO ESTRUTURAL 14 X 19 X 29 CM, FBK 16 MPA (NBR 6136)                                                                                                                                                                                                                                                                                                                                                                                                                                       </t>
  </si>
  <si>
    <t xml:space="preserve">4,37</t>
  </si>
  <si>
    <t xml:space="preserve">BLOCO DE CONCRETO ESTRUTURAL 14 X 19 X 29 CM, FBK 4,5 MPA (NBR 6136)                                                                                                                                                                                                                                                                                                                                                                                                                                      </t>
  </si>
  <si>
    <t xml:space="preserve">3,23</t>
  </si>
  <si>
    <t xml:space="preserve">BLOCO DE CONCRETO ESTRUTURAL 14 X 19 X 29 CM, FBK 6 MPA (NBR 6136)                                                                                                                                                                                                                                                                                                                                                                                                                                        </t>
  </si>
  <si>
    <t xml:space="preserve">3,39</t>
  </si>
  <si>
    <t xml:space="preserve">BLOCO DE CONCRETO ESTRUTURAL 14 X 19 X 29 CM, FBK 8 MPA (NBR 6136)                                                                                                                                                                                                                                                                                                                                                                                                                                        </t>
  </si>
  <si>
    <t xml:space="preserve">3,59</t>
  </si>
  <si>
    <t xml:space="preserve">BLOCO DE CONCRETO ESTRUTURAL 14 X 19 X 34 CM, FBK 4,5 MPA (NBR 6136)                                                                                                                                                                                                                                                                                                                                                                                                                                      </t>
  </si>
  <si>
    <t xml:space="preserve">3,26</t>
  </si>
  <si>
    <t xml:space="preserve">BLOCO DE CONCRETO ESTRUTURAL 14 X 19 X 39 CM, FBK 10 MPA (NBR 6136)                                                                                                                                                                                                                                                                                                                                                                                                                                       </t>
  </si>
  <si>
    <t xml:space="preserve">BLOCO DE CONCRETO ESTRUTURAL 14 X 19 X 39 CM, FBK 12 MPA (NBR 6136)                                                                                                                                                                                                                                                                                                                                                                                                                                       </t>
  </si>
  <si>
    <t xml:space="preserve">BLOCO DE CONCRETO ESTRUTURAL 14 X 19 X 39 CM, FBK 14 MPA (NBR 6136)                                                                                                                                                                                                                                                                                                                                                                                                                                       </t>
  </si>
  <si>
    <t xml:space="preserve">4,74</t>
  </si>
  <si>
    <t xml:space="preserve">BLOCO DE CONCRETO ESTRUTURAL 14 X 19 X 39 CM, FBK 4,5 MPA (NBR 6136)                                                                                                                                                                                                                                                                                                                                                                                                                                      </t>
  </si>
  <si>
    <t xml:space="preserve">3,57</t>
  </si>
  <si>
    <t xml:space="preserve">BLOCO DE CONCRETO ESTRUTURAL 14 X 19 X 39 CM, FBK 6 MPA (NBR 6136)                                                                                                                                                                                                                                                                                                                                                                                                                                        </t>
  </si>
  <si>
    <t xml:space="preserve">3,60</t>
  </si>
  <si>
    <t xml:space="preserve">BLOCO DE CONCRETO ESTRUTURAL 14 X 19 X 39 CM, FBK 8 MPA (NBR 6136)                                                                                                                                                                                                                                                                                                                                                                                                                                        </t>
  </si>
  <si>
    <t xml:space="preserve">3,79</t>
  </si>
  <si>
    <t xml:space="preserve">BLOCO DE CONCRETO ESTRUTURAL 14 X 19 X 39, FCK 16 MPA (NBR 6136)                                                                                                                                                                                                                                                                                                                                                                                                                                          </t>
  </si>
  <si>
    <t xml:space="preserve">5,00</t>
  </si>
  <si>
    <t xml:space="preserve">BLOCO DE CONCRETO ESTRUTURAL 19 X 19 X 39 CM, FBK 10 MPA (NBR 6136)                                                                                                                                                                                                                                                                                                                                                                                                                                       </t>
  </si>
  <si>
    <t xml:space="preserve">5,52</t>
  </si>
  <si>
    <t xml:space="preserve">BLOCO DE CONCRETO ESTRUTURAL 19 X 19 X 39 CM, FBK 12 MPA (NBR 6136)                                                                                                                                                                                                                                                                                                                                                                                                                                       </t>
  </si>
  <si>
    <t xml:space="preserve">5,76</t>
  </si>
  <si>
    <t xml:space="preserve">BLOCO DE CONCRETO ESTRUTURAL 19 X 19 X 39 CM, FBK 14 MPA (NBR 6136)                                                                                                                                                                                                                                                                                                                                                                                                                                       </t>
  </si>
  <si>
    <t xml:space="preserve">6,25</t>
  </si>
  <si>
    <t xml:space="preserve">BLOCO DE CONCRETO ESTRUTURAL 19 X 19 X 39 CM, FBK 16 MPA (NBR 6136)                                                                                                                                                                                                                                                                                                                                                                                                                                       </t>
  </si>
  <si>
    <t xml:space="preserve">BLOCO DE CONCRETO ESTRUTURAL 19 X 19 X 39 CM, FBK 4,5 MPA (NBR 6136)                                                                                                                                                                                                                                                                                                                                                                                                                                      </t>
  </si>
  <si>
    <t xml:space="preserve">4,46</t>
  </si>
  <si>
    <t xml:space="preserve">BLOCO DE CONCRETO ESTRUTURAL 19 X 19 X 39 CM, FBK 8 MPA (NBR 6136)                                                                                                                                                                                                                                                                                                                                                                                                                                        </t>
  </si>
  <si>
    <t xml:space="preserve">4,98</t>
  </si>
  <si>
    <t xml:space="preserve">BLOCO DE CONCRETO ESTRUTURAL 9 X 19 X 39 CM, FBK 4,5 MPA (NBR 6136)                                                                                                                                                                                                                                                                                                                                                                                                                                       </t>
  </si>
  <si>
    <t xml:space="preserve">2,48</t>
  </si>
  <si>
    <t xml:space="preserve">BLOCO DE ESPUMA MULTIUSO *23 X 13 X 8* CM                                                                                                                                                                                                                                                                                                                                                                                                                                                                 </t>
  </si>
  <si>
    <t xml:space="preserve">7,87</t>
  </si>
  <si>
    <t xml:space="preserve">BLOCO DE GESSO COMPACTO / MACICO, BRANCO, E = 10 CM, DIMENSOES *67 X 50* CM                                                                                                                                                                                                                                                                                                                                                                                                                               </t>
  </si>
  <si>
    <t xml:space="preserve">48,25</t>
  </si>
  <si>
    <t xml:space="preserve">BLOCO DE GESSO VAZADO, BRANCO, E = *7* CM, DIMENSOES *67 X 50* CM                                                                                                                                                                                                                                                                                                                                                                                                                                         </t>
  </si>
  <si>
    <t xml:space="preserve">35,38</t>
  </si>
  <si>
    <t xml:space="preserve">BLOCO DE POLIETILENO ALTA DENSIDADE, *27* X *30* X *100* CM, ACOMPANHADOS PLACAS  TERMINAIS  E LONGARINAS, PARA FUNDO DE FILTRO                                                                                                                                                                                                                                                                                                                                                                           </t>
  </si>
  <si>
    <t xml:space="preserve">783,47</t>
  </si>
  <si>
    <t xml:space="preserve">BLOCO DE VEDACAO CONCRETO APARENTE 9 X 19 X 39 CM (CLASSE C - NBR 6136)                                                                                                                                                                                                                                                                                                                                                                                                                                   </t>
  </si>
  <si>
    <t xml:space="preserve">2,55</t>
  </si>
  <si>
    <t xml:space="preserve">BLOCO DE VEDACAO CONCRETO 14 X 19 X 29 CM (CLASSE C - NBR 6136)                                                                                                                                                                                                                                                                                                                                                                                                                                           </t>
  </si>
  <si>
    <t xml:space="preserve">2,84</t>
  </si>
  <si>
    <t xml:space="preserve">BLOCO DE VEDACAO DE CONCRETO APARENTE 14 X 19 X 39 CM (CLASSE C - NBR 6136)                                                                                                                                                                                                                                                                                                                                                                                                                               </t>
  </si>
  <si>
    <t xml:space="preserve">3,24</t>
  </si>
  <si>
    <t xml:space="preserve">BLOCO DE VEDACAO DE CONCRETO APARENTE 19 X 19 X 39 CM  (CLASSE C - NBR 6136)                                                                                                                                                                                                                                                                                                                                                                                                                              </t>
  </si>
  <si>
    <t xml:space="preserve">4,12</t>
  </si>
  <si>
    <t xml:space="preserve">BLOCO DE VEDACAO DE CONCRETO CELULAR AUTOCLAVADO 10 X 30 X 60 CM (E X A X C)                                                                                                                                                                                                                                                                                                                                                                                                                              </t>
  </si>
  <si>
    <t xml:space="preserve">68,15</t>
  </si>
  <si>
    <t xml:space="preserve">BLOCO DE VEDACAO DE CONCRETO CELULAR AUTOCLAVADO 15 X 30 X 60 CM (E X A X C)                                                                                                                                                                                                                                                                                                                                                                                                                              </t>
  </si>
  <si>
    <t xml:space="preserve">100,11</t>
  </si>
  <si>
    <t xml:space="preserve">BLOCO DE VEDACAO DE CONCRETO CELULAR AUTOCLAVADO 20 X 30 X 60 CM (E X A X C)                                                                                                                                                                                                                                                                                                                                                                                                                              </t>
  </si>
  <si>
    <t xml:space="preserve">153,35</t>
  </si>
  <si>
    <t xml:space="preserve">BLOCO DE VEDACAO DE CONCRETO 14 X 19 X 39 CM (CLASSE C - NBR 6136)                                                                                                                                                                                                                                                                                                                                                                                                                                        </t>
  </si>
  <si>
    <t xml:space="preserve">3,12</t>
  </si>
  <si>
    <t xml:space="preserve">BLOCO DE VEDACAO DE CONCRETO 19 X 19 X 39 CM (CLASSE C - NBR 6136)                                                                                                                                                                                                                                                                                                                                                                                                                                        </t>
  </si>
  <si>
    <t xml:space="preserve">BLOCO DE VEDACAO DE CONCRETO, 9 X 19 X 39 CM (CLASSE C - NBR 6136)                                                                                                                                                                                                                                                                                                                                                                                                                                        </t>
  </si>
  <si>
    <t xml:space="preserve">2,50</t>
  </si>
  <si>
    <t xml:space="preserve">BLOCO DE VIDRO / ELEMENTO VAZADO, INCOLOR, VENEZIANA, *20 X 20 X 6* CM (A X L X E)                                                                                                                                                                                                                                                                                                                                                                                                                        </t>
  </si>
  <si>
    <t xml:space="preserve">40,51</t>
  </si>
  <si>
    <t xml:space="preserve">BLOCO DE VIDRO / ELEMENTO VAZADO, INCOLOR, VENEZIANA, DE *20 X 10 X 8* CM (A X L X E)                                                                                                                                                                                                                                                                                                                                                                                                                     </t>
  </si>
  <si>
    <t xml:space="preserve">39,36</t>
  </si>
  <si>
    <t xml:space="preserve">BLOCO ESTRUTURAL CERAMICO 14 X 19 X 29 CM, 6,0 MPA (NBR 15270)                                                                                                                                                                                                                                                                                                                                                                                                                                            </t>
  </si>
  <si>
    <t xml:space="preserve">2,51</t>
  </si>
  <si>
    <t xml:space="preserve">BLOCO ESTRUTURAL CERAMICO 14 X 19 X 34 CM, 6,0 MPA (NBR 15270)                                                                                                                                                                                                                                                                                                                                                                                                                                            </t>
  </si>
  <si>
    <t xml:space="preserve">3,03</t>
  </si>
  <si>
    <t xml:space="preserve">BLOCO ESTRUTURAL CERAMICO 14 X 19 X 39 CM, 6,0 MPA (NBR 15270)                                                                                                                                                                                                                                                                                                                                                                                                                                            </t>
  </si>
  <si>
    <t xml:space="preserve">3,27</t>
  </si>
  <si>
    <t xml:space="preserve">BLOCO ESTRUTURAL CERAMICO 19 X 19 X 29 CM, 6,0 MPA (NBR 15270)                                                                                                                                                                                                                                                                                                                                                                                                                                            </t>
  </si>
  <si>
    <t xml:space="preserve">BLOCO ESTRUTURAL CERAMICO 19 X 19 X 39 CM, 6,0 MPA (NBR 15270)                                                                                                                                                                                                                                                                                                                                                                                                                                            </t>
  </si>
  <si>
    <t xml:space="preserve">4,05</t>
  </si>
  <si>
    <t xml:space="preserve">BLOCO VEDACAO CONCRETO CELULAR AUTOCLAVADO 12,5 X 30 X 60 CM (E X A X C)                                                                                                                                                                                                                                                                                                                                                                                                                                  </t>
  </si>
  <si>
    <t xml:space="preserve">95,65</t>
  </si>
  <si>
    <t xml:space="preserve">BLOCO VEDACAO CONCRETO CELULAR AUTOCLAVADO 7,5 X 30 X 60 CM (E X A X C)                                                                                                                                                                                                                                                                                                                                                                                                                                   </t>
  </si>
  <si>
    <t xml:space="preserve">56,54</t>
  </si>
  <si>
    <t xml:space="preserve">BLOQUETE/PISO DE CONCRETO - MODELO BLOCO PISOGRAMA/CONCREGRAMA 2 FUROS, DIMENSOES APROX. DE 35 CM X 15 CM E ESPESSURA DE 7 CM (+/- 1 CM), COR NATURAL                                                                                                                                                                                                                                                                                                                                                     </t>
  </si>
  <si>
    <t xml:space="preserve">45,48</t>
  </si>
  <si>
    <t xml:space="preserve">BLOQUETE/PISO DE CONCRETO - MODELO PISOGRAMA/CONCREGRAMA/PAVI-GRADE/GRAMEIRO, DIMENSOES APROXIMADAS DE 60 CM X 45 CM E ESPESSURA DE 8 CM (+/- 1 CM), COR NATURAL                                                                                                                                                                                                                                                                                                                                          </t>
  </si>
  <si>
    <t xml:space="preserve">102,34</t>
  </si>
  <si>
    <t xml:space="preserve">BLOQUETE/PISO INTERTRAVADO DE CONCRETO - MODELO ONDA/16 FACES/RETANGULAR/TIJOLINHO/PAVER/HOLANDES/PARALELEPIPEDO, *22 CM X *11 CM, E = 10 CM, RESISTENCIA DE 50 MPA (NBR 9781), COR NATURAL                                                                                                                                                                                                                                                                                                               </t>
  </si>
  <si>
    <t xml:space="preserve">65,38</t>
  </si>
  <si>
    <t xml:space="preserve">BLOQUETE/PISO INTERTRAVADO DE CONCRETO - MODELO ONDA/16 FACES/RETANGULAR/TIJOLINHO/PAVER/HOLANDES/PARALELEPIPEDO, *22 CM X 11* CM, E = 8 CM, RESISTENCIA DE 35 MPA (NBR 9781), COR NATURAL                                                                                                                                                                                                                                                                                                                </t>
  </si>
  <si>
    <t xml:space="preserve">54,25</t>
  </si>
  <si>
    <t xml:space="preserve">BLOQUETE/PISO INTERTRAVADO DE CONCRETO - MODELO ONDA/16 FACES/RETANGULAR/TIJOLINHO/PAVER/HOLANDES/PARALELEPIPEDO, 20 CM X 10 CM, E = 10 CM, RESISTENCIA DE 35 MPA (NBR 9781), COR NATURAL                                                                                                                                                                                                                                                                                                                 </t>
  </si>
  <si>
    <t xml:space="preserve">63,96</t>
  </si>
  <si>
    <t xml:space="preserve">BLOQUETE/PISO INTERTRAVADO DE CONCRETO - MODELO ONDA/16 FACES/RETANGULAR/TIJOLINHO/PAVER/HOLANDES/PARALELEPIPEDO, 20 CM X 10 CM, E = 6 CM, RESISTENCIA DE 35 MPA (NBR 9781), COLORIDO                                                                                                                                                                                                                                                                                                                     </t>
  </si>
  <si>
    <t xml:space="preserve">49,75</t>
  </si>
  <si>
    <t xml:space="preserve">BLOQUETE/PISO INTERTRAVADO DE CONCRETO - MODELO ONDA/16 FACES/RETANGULAR/TIJOLINHO/PAVER/HOLANDES/PARALELEPIPEDO, 20 CM X 10 CM, E = 6 CM, RESISTENCIA DE 35 MPA (NBR 9781), COR NATURAL                                                                                                                                                                                                                                                                                                                  </t>
  </si>
  <si>
    <t xml:space="preserve">42,94</t>
  </si>
  <si>
    <t xml:space="preserve">BLOQUETE/PISO INTERTRAVADO DE CONCRETO - MODELO ONDA/16 FACES/RETANGULAR/TIJOLINHO/PAVER/HOLANDES/PARALELEPIPEDO, 20 CM X 10 CM, E = 8 CM, RESISTENCIA DE 35 MPA (NBR 9781), COLORIDO                                                                                                                                                                                                                                                                                                                     </t>
  </si>
  <si>
    <t xml:space="preserve">59,70</t>
  </si>
  <si>
    <t xml:space="preserve">BLOQUETE/PISO INTERTRAVADO DE CONCRETO - MODELO RAQUETE, *22 CM X 13,5* CM, E = 6 CM, RESISTENCIA DE 35 MPA (NBR 9781), COR NATURAL                                                                                                                                                                                                                                                                                                                                                                       </t>
  </si>
  <si>
    <t xml:space="preserve">43,85</t>
  </si>
  <si>
    <t xml:space="preserve">BLOQUETE/PISO INTERTRAVADO DE CONCRETO - MODELO SEXTAVADO / HEXAGONAL, 25 CM X 25 CM, E = 10 CM, RESISTENCIA DE 35 MPA (NBR 9781), COR NATURAL                                                                                                                                                                                                                                                                                                                                                            </t>
  </si>
  <si>
    <t xml:space="preserve">BLOQUETE/PISO INTERTRAVADO DE CONCRETO - MODELO SEXTAVADO / HEXAGONAL, 25 CM X 25 CM, E = 6 CM, RESISTENCIA DE 35 MPA (NBR 9781), COR NATURAL                                                                                                                                                                                                                                                                                                                                                             </t>
  </si>
  <si>
    <t xml:space="preserve">43,25</t>
  </si>
  <si>
    <t xml:space="preserve">BLOQUETE/PISO INTERTRAVADO DE CONCRETO - MODELO SEXTAVADO / HEXAGONAL, 25 CM X 25 CM, E = 8 CM, RESISTENCIA DE 35 MPA (NBR 9781), COR NATURAL                                                                                                                                                                                                                                                                                                                                                             </t>
  </si>
  <si>
    <t xml:space="preserve">BOCAL PVC, PARA CALHA PLUVIAL, DIAMETRO DA SAIDA ENTRE 80 E 100 MM, PARA DRENAGEM PREDIAL                                                                                                                                                                                                                                                                                                                                                                                                                 </t>
  </si>
  <si>
    <t xml:space="preserve">22,93</t>
  </si>
  <si>
    <t xml:space="preserve">BOLSA DE LIGACAO EM PVC FLEXIVEL PARA VASO SANITARIO 1.1/2 " (40 MM)                                                                                                                                                                                                                                                                                                                                                                                                                                      </t>
  </si>
  <si>
    <t xml:space="preserve">4,86</t>
  </si>
  <si>
    <t xml:space="preserve">BOLSA DE LONA PARA FERRAMENTAS *50 X 35 X 25* CM                                                                                                                                                                                                                                                                                                                                                                                                                                                          </t>
  </si>
  <si>
    <t xml:space="preserve">240,96</t>
  </si>
  <si>
    <t xml:space="preserve">BOMBA CENTRIFUGA  MOTOR ELETRICO TRIFASICO 1,48HP  DIAMETRO DE SUCCAO X ELEVACAO 1" X 1", 4 ESTAGIOS, DIAMETRO DOS ROTORES 3 X 107 MM + 1 X 100 MM, HM/Q: 10 M / 5,3 M3/H A 70 M / 1,8 M3/H                                                                                                                                                                                                                                                                                                               </t>
  </si>
  <si>
    <t xml:space="preserve">2.874,71</t>
  </si>
  <si>
    <t xml:space="preserve">BOMBA CENTRIFUGA  MOTOR ELETRICO TRIFASICO 2,96HP, DIAMETRO DE SUCCAO X ELEVACAO 1 1/2" X 1 1/4", DIAMETRO DO ROTOR 148 MM, HM/Q: 34 M / 14,80 M3/H A 40 M / 8,60 M3/H                                                                                                                                                                                                                                                                                                                                    </t>
  </si>
  <si>
    <t xml:space="preserve">2.417,11</t>
  </si>
  <si>
    <t xml:space="preserve">BOMBA CENTRIFUGA COM MOTOR ELETRICO MONOFASICO, POTENCIA 0,33 HP,  BOCAIS 1" X 3/4", DIAMETRO DO ROTOR 99 MM, HM/Q = 4 MCA / 8,5 M3/H A 18 MCA / 0,90 M3/H                                                                                                                                                                                                                                                                                                                                                </t>
  </si>
  <si>
    <t xml:space="preserve">985,00</t>
  </si>
  <si>
    <t xml:space="preserve">BOMBA CENTRIFUGA MONOESTAGIO COM MOTOR ELETRICO MONOFASICO, POTENCIA 15 HP,  DIAMETRO DO ROTOR *173* MM, HM/Q = *30* MCA / *90* M3/H A *45* MCA / *55* M3/H                                                                                                                                                                                                                                                                                                                                               </t>
  </si>
  <si>
    <t xml:space="preserve">14.233,16</t>
  </si>
  <si>
    <t xml:space="preserve">BOMBA CENTRIFUGA MOTOR ELETRICO MONOFASICO 0,49 HP  BOCAIS 1" X 3/4", DIAMETRO DO ROTOR 110 MM, HM/Q: 6 M / 8,3 M3/H A 20 M / 1,2 M3/H                                                                                                                                                                                                                                                                                                                                                                    </t>
  </si>
  <si>
    <t xml:space="preserve">958,65</t>
  </si>
  <si>
    <t xml:space="preserve">BOMBA CENTRIFUGA MOTOR ELETRICO MONOFASICO 0,50 CV DIAMETRO DE SUCCAO X ELEVACAO 3/4" X 3/4", MONOESTAGIO, DIAMETRO DOS ROTORES 114 MM, HM/Q: 2 M / 2,99 M3/H A 24 M / 0,71 M3/H                                                                                                                                                                                                                                                                                                                          </t>
  </si>
  <si>
    <t xml:space="preserve">1.496,04</t>
  </si>
  <si>
    <t xml:space="preserve">BOMBA CENTRIFUGA MOTOR ELETRICO MONOFASICO 0,74HP  DIAMETRO DE SUCCAO X ELEVACAO 1 1/4" X 1", DIAMETRO DO ROTOR 120 MM, HM/Q: 8 M / 7,70 M3/H A 24 M / 2,80 M3/H                                                                                                                                                                                                                                                                                                                                          </t>
  </si>
  <si>
    <t xml:space="preserve">1.637,98</t>
  </si>
  <si>
    <t xml:space="preserve">BOMBA CENTRIFUGA MOTOR ELETRICO TRIFASICO 0,99HP  DIAMETRO DE SUCCAO X ELEVACAO 1" X 1", DIAMETRO DO ROTOR 145 MM, HM/Q: 14 M / 8,4 M3/H A 40 M / 0,60 M3/H                                                                                                                                                                                                                                                                                                                                               </t>
  </si>
  <si>
    <t xml:space="preserve">1.615,96</t>
  </si>
  <si>
    <t xml:space="preserve">BOMBA CENTRIFUGA MOTOR ELETRICO TRIFASICO 14,8 HP, DIAMETRO DE SUCCAO X ELEVACAO 2 1/2" X 2", DIAMETRO DO ROTOR 195 MM, HM/Q: 62 M / 55,5 M3/H A 80 M / 31,50 M3/H                                                                                                                                                                                                                                                                                                                                        </t>
  </si>
  <si>
    <t xml:space="preserve">9.061,84</t>
  </si>
  <si>
    <t xml:space="preserve">BOMBA CENTRIFUGA MOTOR ELETRICO TRIFASICO 5HP, DIAMETRO DE SUCCAO X ELEVACAO 2" X 1 1/2", DIAMETRO DO ROTOR 155 MM, HM/Q: 40 M / 20,40 M3/H A 46 M / 9,20 M3/H                                                                                                                                                                                                                                                                                                                                            </t>
  </si>
  <si>
    <t xml:space="preserve">4.201,91</t>
  </si>
  <si>
    <t xml:space="preserve">BOMBA CENTRIFUGA MOTOR ELETRICO TRIFASICO 9,86 DIAMETRO DE SUCCAO X ELEVACAO 1" X 1", 4 ESTAGIOS, DIAMETRO DOS ROTORES 4 X 146 MM, HM/Q: 85 M / 14,9 M3/H A 140 M / 4,2 M3/H                                                                                                                                                                                                                                                                                                                              </t>
  </si>
  <si>
    <t xml:space="preserve">8.524,80</t>
  </si>
  <si>
    <t xml:space="preserve">BOMBA CENTRIFUGA,  MOTOR ELETRICO TRIFASICO 1,48HP  DIAMETRO DE SUCCAO X ELEVACAO 1 1/2" X 1", DIAMETRO DO ROTOR 117 MM, HM/Q: 10 M / 21,9 M3/H A 24 M / 6,1 M3/H                                                                                                                                                                                                                                                                                                                                         </t>
  </si>
  <si>
    <t xml:space="preserve">1.732,31</t>
  </si>
  <si>
    <t xml:space="preserve">BOMBA DE PROJECAO DE CONCRETO SECO, POTENCIA 10 CV, VAZAO 3 M3/H                                                                                                                                                                                                                                                                                                                                                                                                                                          </t>
  </si>
  <si>
    <t xml:space="preserve">60.951,52</t>
  </si>
  <si>
    <t xml:space="preserve">BOMBA DE PROJECAO DE CONCRETO SECO, POTENCIA 10 CV, VAZAO 6 M3/H                                                                                                                                                                                                                                                                                                                                                                                                                                          </t>
  </si>
  <si>
    <t xml:space="preserve">65.302,00</t>
  </si>
  <si>
    <t xml:space="preserve">BOMBA SUBMERSA PARA POCOS TUBULARES PROFUNDOS DIAMETRO DE 4 POLEGADAS, ELETRICA, MONOFASICA, POTENCIA 0,49 HP, 13 ESTAGIOS, BOCAL DE DESCARGA DIAMETRO DE UMA POLEGADA E MEIA, HM/Q = 18 M / 1,90 M3/H A 85 M / 0,60 M3/H                                                                                                                                                                                                                                                                                 </t>
  </si>
  <si>
    <t xml:space="preserve">3.333,55</t>
  </si>
  <si>
    <t xml:space="preserve">BOMBA SUBMERSA PARA POCOS TUBULARES PROFUNDOS DIAMETRO DE 4 POLEGADAS, ELETRICA, TRIFASICA, POTENCIA 1,97 HP, 20 ESTAGIOS, BOCAL DE DESCARGA DIAMETRO DE UMA POLEGADA E MEIA, HM/Q = 18 M / 5,40 M3/H A 164 M / 0,80 M3/H                                                                                                                                                                                                                                                                                 </t>
  </si>
  <si>
    <t xml:space="preserve">4.792,98</t>
  </si>
  <si>
    <t xml:space="preserve">BOMBA SUBMERSA PARA POCOS TUBULARES PROFUNDOS DIAMETRO DE 4 POLEGADAS, ELETRICA, TRIFASICA, POTENCIA 5,42 HP, 15 ESTAGIOS, BOCAL DE DESCARGA DIAMETRO DE 2 POLEGADAS, HM/Q = 18 M / 18,10 M3/H A 121 M / 2,90 M3/H                                                                                                                                                                                                                                                                                        </t>
  </si>
  <si>
    <t xml:space="preserve">8.124,50</t>
  </si>
  <si>
    <t xml:space="preserve">BOMBA SUBMERSA PARA POCOS TUBULARES PROFUNDOS DIAMETRO DE 4 POLEGADAS, ELETRICA, TRIFASICA, POTENCIA 5,42 HP, 29 ESTAGIOS, BOCAL DE DESCARGA DE UMA POLEGADA E MEIA, HM/Q = 18 M / 8,10 M3/H A 201 M / 3,2 M3/H                                                                                                                                                                                                                                                                                           </t>
  </si>
  <si>
    <t xml:space="preserve">7.713,57</t>
  </si>
  <si>
    <t xml:space="preserve">BOMBA SUBMERSA PARA POCOS TUBULARES PROFUNDOS DIAMETRO DE 6 POLEGADAS, ELETRICA, TRIFASICA, POTENCIA 27,12 HP, 7 ESTAGIOS, BOCAL DE DESCARGA DIAMETRO DE 4 POLEGADAS, HM/Q = 13,9 M / 90 M3/H A 44,0 M / 25,0 M3/H                                                                                                                                                                                                                                                                                        </t>
  </si>
  <si>
    <t xml:space="preserve">31.652,76</t>
  </si>
  <si>
    <t xml:space="preserve">BOMBA SUBMERSA PARA POCOS TUBULARES PROFUNDOS DIAMETRO DE 6 POLEGADAS, ELETRICA, TRIFASICA, POTENCIA 3,45 HP, 5 ESTAGIOS, BOCAL DE DESCARGA DIAMETRO DE 2 POLEGADAS, HM/Q = 68,5 M / 6,12 M3/H A 39,5 M / 14,04 M3/H                                                                                                                                                                                                                                                                                      </t>
  </si>
  <si>
    <t xml:space="preserve">11.641,30</t>
  </si>
  <si>
    <t xml:space="preserve">BOMBA SUBMERSA PARA POCOS TUBULARES PROFUNDOS DIAMETRO DE 6 POLEGADAS, ELETRICA, TRIFASICA, POTENCIA 32 HP, 9 ESTAGIOS, BOCAL DE DESCARGA DIAMETRO DE 4 POLEGADAS, HM/Q = 114,0 M / 13,9 M3/H A 57,0 M / 25,0 M3/H                                                                                                                                                                                                                                                                                        </t>
  </si>
  <si>
    <t xml:space="preserve">34.521,57</t>
  </si>
  <si>
    <t xml:space="preserve">BOMBA SUBMERSIVEL,  ELETRICA, TRIFASICA, POTENCIA 6 HP, DIAMETRO DO ROTOR 127 MM, BOCAL DE SAIDA DIAMETRO DE 3 POLEGADAS, HM/Q = 7 M / 66,90 M3/H A 26 M / 2,88 M3/H                                                                                                                                                                                                                                                                                                                                      </t>
  </si>
  <si>
    <t xml:space="preserve">15.675,00</t>
  </si>
  <si>
    <t xml:space="preserve">BOMBA SUBMERSIVEL, ELETRICA, TRIFASICA, POTENCIA 0,98 HP, DIAMETRO DO ROTOR 142 MM SEMIABERTO, BOCAL DE SAIDA DIAMETRO DE 2 POLEGADAS, HM/Q = 2 M / 32 M3/H A 8 M / 16 M3/H                                                                                                                                                                                                                                                                                                                               </t>
  </si>
  <si>
    <t xml:space="preserve">3.460,64</t>
  </si>
  <si>
    <t xml:space="preserve">BOMBA SUBMERSIVEL, ELETRICA, TRIFASICA, POTENCIA 0,99 HP, DIAMETRO ROTOR 98 MM SEMIABERTO, BOCAL DE SAIDA DIAMETRO 2 POLEGADAS, HM/Q = 2 M / 28,90 M3/H A 14 M / 7 M3/H                                                                                                                                                                                                                                                                                                                                   </t>
  </si>
  <si>
    <t xml:space="preserve">4.180,00</t>
  </si>
  <si>
    <t xml:space="preserve">BOMBA SUBMERSIVEL, ELETRICA, TRIFASICA, POTENCIA 1,97 HP, DIAMETRO DO ROTOR 144 MM SEMIABERTO, BOCAL DE SAIDA DIAMETRO DE 2 POLEGADAS, HM/Q = 2 M / 26,8 M3/H A 28 M / 4,6 M3/H                                                                                                                                                                                                                                                                                                                           </t>
  </si>
  <si>
    <t xml:space="preserve">5.615,56</t>
  </si>
  <si>
    <t xml:space="preserve">BOMBA SUBMERSIVEL, ELETRICA, TRIFASICA, POTENCIA 13 HP, DIAMETRO DO ROTOR 170 MM, BOCAL DE SAIDA DIAMETRO DE 3 POLEGADAS, HM/Q = 11 M / 68,40 M3/H A 72 M / 3,6 M3/H                                                                                                                                                                                                                                                                                                                                      </t>
  </si>
  <si>
    <t xml:space="preserve">31.350,00</t>
  </si>
  <si>
    <t xml:space="preserve">BOMBA SUBMERSIVEL, ELETRICA, TRIFASICA, POTENCIA 2,96 HP, DIAMETRO DO ROTOR 144 MM SEMIABERTO, BOCAL DE SAIDA DIAMETRO DE DUAS POLEGADAS, HM/Q = 2 M / 38,8 M3/H A 28 M / 5 M3/H                                                                                                                                                                                                                                                                                                                          </t>
  </si>
  <si>
    <t xml:space="preserve">4.937,62</t>
  </si>
  <si>
    <t xml:space="preserve">BOMBA SUBMERSIVEL, ELETRICA, TRIFASICA, POTENCIA 3,75 HP, DIAMETRO DO ROTOR 90 MM SEMIABERTO, BOCAL DE SAIDA DIAMETRO DE 2 POLEGADAS, HM/Q = 5 M / 61,2 M3/H A 25,5 M / 3,6 M3/H                                                                                                                                                                                                                                                                                                                          </t>
  </si>
  <si>
    <t xml:space="preserve">7.837,50</t>
  </si>
  <si>
    <t xml:space="preserve">BOMBA TRIPLEX COM MOTOR A DIESEL, NACIONAL, DIAMETRO DE SUCCAO DE 2  1/2''                                                                                                                                                                                                                                                                                                                                                                                                                                </t>
  </si>
  <si>
    <t xml:space="preserve">244.870,56</t>
  </si>
  <si>
    <t xml:space="preserve">BOMBA TRIPLEX, PARA INJECAO DE CALDA DE CIMENTO, VAZAO MAXIMA DE *100* LITROS/MINUTO, PRESSAO MAXIMA DE *70* BAR, POTENCIA DE 15 CV                                                                                                                                                                                                                                                                                                                                                                       </t>
  </si>
  <si>
    <t xml:space="preserve">93.625,94</t>
  </si>
  <si>
    <t xml:space="preserve">BORBOLETA PARA JANELA TIPO GUILHOTINA, EM ZAMAC CROMADO                                                                                                                                                                                                                                                                                                                                                                                                                                                   </t>
  </si>
  <si>
    <t xml:space="preserve">21,59</t>
  </si>
  <si>
    <t xml:space="preserve">BOTA DE PVC PRETA, CANO MEDIO, SEM FORRO                                                                                                                                                                                                                                                                                                                                                                                                                                                                  </t>
  </si>
  <si>
    <t xml:space="preserve">40,32</t>
  </si>
  <si>
    <t xml:space="preserve">BOTA DE SEGURANCA COM BIQUEIRA DE ACO E COLARINHO ACOLCHOADO                                                                                                                                                                                                                                                                                                                                                                                                                                              </t>
  </si>
  <si>
    <t xml:space="preserve">67,20</t>
  </si>
  <si>
    <t xml:space="preserve">BRACO / CANO PARA CHUVEIRO ELETRICO, EM ALUMINIO, 30 CM X 1/2 "                                                                                                                                                                                                                                                                                                                                                                                                                                           </t>
  </si>
  <si>
    <t xml:space="preserve">24,98</t>
  </si>
  <si>
    <t xml:space="preserve">BRACO OU HASTE COM CANOPLA PLASTICA, 1/2 ", PARA CHUVEIRO SIMPLES                                                                                                                                                                                                                                                                                                                                                                                                                                         </t>
  </si>
  <si>
    <t xml:space="preserve">15,55</t>
  </si>
  <si>
    <t xml:space="preserve">BRACO OU HASTE RETA COM CANOPLA PLASTICA, 1/2 ", PARA CHUVEIRO ELETRICO                                                                                                                                                                                                                                                                                                                                                                                                                                   </t>
  </si>
  <si>
    <t xml:space="preserve">21,08</t>
  </si>
  <si>
    <t xml:space="preserve">BRACO P/ LUMINARIA PUBLICA 1 X 1,50M ROMAGNOLE OU EQUIV                                                                                                                                                                                                                                                                                                                                                                                                                                                   </t>
  </si>
  <si>
    <t xml:space="preserve">40,93</t>
  </si>
  <si>
    <t xml:space="preserve">BUCHA DE NYLON SEM ABA S10                                                                                                                                                                                                                                                                                                                                                                                                                                                                                </t>
  </si>
  <si>
    <t xml:space="preserve">0,40</t>
  </si>
  <si>
    <t xml:space="preserve">BUCHA DE NYLON SEM ABA S10, COM PARAFUSO DE 6,10 X 65 MM EM ACO ZINCADO COM ROSCA SOBERBA, CABECA CHATA E FENDA PHILLIPS                                                                                                                                                                                                                                                                                                                                                                                  </t>
  </si>
  <si>
    <t xml:space="preserve">0,67</t>
  </si>
  <si>
    <t xml:space="preserve">BUCHA DE NYLON SEM ABA S12, COM PARAFUSO DE 5/16" X 80 MM EM ACO ZINCADO COM ROSCA SOBERBA E CABECA SEXTAVADA                                                                                                                                                                                                                                                                                                                                                                                             </t>
  </si>
  <si>
    <t xml:space="preserve">BUCHA DE NYLON SEM ABA S4                                                                                                                                                                                                                                                                                                                                                                                                                                                                                 </t>
  </si>
  <si>
    <t xml:space="preserve">BUCHA DE NYLON SEM ABA S5                                                                                                                                                                                                                                                                                                                                                                                                                                                                                 </t>
  </si>
  <si>
    <t xml:space="preserve">0,07</t>
  </si>
  <si>
    <t xml:space="preserve">BUCHA DE NYLON SEM ABA S6                                                                                                                                                                                                                                                                                                                                                                                                                                                                                 </t>
  </si>
  <si>
    <t xml:space="preserve">0,11</t>
  </si>
  <si>
    <t xml:space="preserve">BUCHA DE NYLON SEM ABA S6, COM PARAFUSO DE 4,20 X 40 MM EM ACO ZINCADO COM ROSCA SOBERBA, CABECA CHATA E FENDA PHILLIPS                                                                                                                                                                                                                                                                                                                                                                                   </t>
  </si>
  <si>
    <t xml:space="preserve">0,22</t>
  </si>
  <si>
    <t xml:space="preserve">BUCHA DE NYLON SEM ABA S8                                                                                                                                                                                                                                                                                                                                                                                                                                                                                 </t>
  </si>
  <si>
    <t xml:space="preserve">0,21</t>
  </si>
  <si>
    <t xml:space="preserve">BUCHA DE NYLON SEM ABA S8, COM PARAFUSO DE 4,80 X 50 MM EM ACO ZINCADO COM ROSCA SOBERBA, CABECA CHATA E FENDA PHILLIPS                                                                                                                                                                                                                                                                                                                                                                                   </t>
  </si>
  <si>
    <t xml:space="preserve">0,46</t>
  </si>
  <si>
    <t xml:space="preserve">BUCHA DE NYLON, DIAMETRO DO FURO 8 MM, COMPRIMENTO 40 MM, COM PARAFUSO DE ROSCA SOBERBA, CABECA CHATA, FENDA SIMPLES, 4,8 X 50 MM                                                                                                                                                                                                                                                                                                                                                                         </t>
  </si>
  <si>
    <t xml:space="preserve">BUCHA DE REDUCAO DE COBRE (REF 600-2) SEM ANEL DE SOLDA, PONTA X BOLSA, 22 X 15 MM                                                                                                                                                                                                                                                                                                                                                                                                                        </t>
  </si>
  <si>
    <t xml:space="preserve">6,89</t>
  </si>
  <si>
    <t xml:space="preserve">BUCHA DE REDUCAO DE COBRE (REF 600-2) SEM ANEL DE SOLDA, PONTA X BOLSA, 28 X 22 MM                                                                                                                                                                                                                                                                                                                                                                                                                        </t>
  </si>
  <si>
    <t xml:space="preserve">10,34</t>
  </si>
  <si>
    <t xml:space="preserve">BUCHA DE REDUCAO DE COBRE (REF 600-2) SEM ANEL DE SOLDA, PONTA X BOLSA, 35 X 28 MM                                                                                                                                                                                                                                                                                                                                                                                                                        </t>
  </si>
  <si>
    <t xml:space="preserve">23,65</t>
  </si>
  <si>
    <t xml:space="preserve">BUCHA DE REDUCAO DE COBRE (REF 600-2) SEM ANEL DE SOLDA, PONTA X BOLSA, 42 X 35 MM                                                                                                                                                                                                                                                                                                                                                                                                                        </t>
  </si>
  <si>
    <t xml:space="preserve">40,36</t>
  </si>
  <si>
    <t xml:space="preserve">BUCHA DE REDUCAO DE COBRE (REF 600-2) SEM ANEL DE SOLDA, PONTA X BOLSA, 54 X 42 MM                                                                                                                                                                                                                                                                                                                                                                                                                        </t>
  </si>
  <si>
    <t xml:space="preserve">56,91</t>
  </si>
  <si>
    <t xml:space="preserve">BUCHA DE REDUCAO DE COBRE (REF 600-2) SEM ANEL DE SOLDA, PONTA X BOLSA, 66 X 54 MM                                                                                                                                                                                                                                                                                                                                                                                                                        </t>
  </si>
  <si>
    <t xml:space="preserve">177,40</t>
  </si>
  <si>
    <t xml:space="preserve">BUCHA DE REDUCAO DE FERRO GALVANIZADO, COM ROSCA BSP, DE 1 1/2" X 1 1/4"                                                                                                                                                                                                                                                                                                                                                                                                                                  </t>
  </si>
  <si>
    <t xml:space="preserve">18,58</t>
  </si>
  <si>
    <t xml:space="preserve">BUCHA DE REDUCAO DE FERRO GALVANIZADO, COM ROSCA BSP, DE 1 1/2" X 1/2"                                                                                                                                                                                                                                                                                                                                                                                                                                    </t>
  </si>
  <si>
    <t xml:space="preserve">BUCHA DE REDUCAO DE FERRO GALVANIZADO, COM ROSCA BSP, DE 1 1/2" X 1"                                                                                                                                                                                                                                                                                                                                                                                                                                      </t>
  </si>
  <si>
    <t xml:space="preserve">BUCHA DE REDUCAO DE FERRO GALVANIZADO, COM ROSCA BSP, DE 1 1/2" X 3/4"                                                                                                                                                                                                                                                                                                                                                                                                                                    </t>
  </si>
  <si>
    <t xml:space="preserve">BUCHA DE REDUCAO DE FERRO GALVANIZADO, COM ROSCA BSP, DE 1 1/4" X 1/2"                                                                                                                                                                                                                                                                                                                                                                                                                                    </t>
  </si>
  <si>
    <t xml:space="preserve">14,59</t>
  </si>
  <si>
    <t xml:space="preserve">BUCHA DE REDUCAO DE FERRO GALVANIZADO, COM ROSCA BSP, DE 1 1/4" X 1"                                                                                                                                                                                                                                                                                                                                                                                                                                      </t>
  </si>
  <si>
    <t xml:space="preserve">14,28</t>
  </si>
  <si>
    <t xml:space="preserve">BUCHA DE REDUCAO DE FERRO GALVANIZADO, COM ROSCA BSP, DE 1 1/4" X 3/4"                                                                                                                                                                                                                                                                                                                                                                                                                                    </t>
  </si>
  <si>
    <t xml:space="preserve">BUCHA DE REDUCAO DE FERRO GALVANIZADO, COM ROSCA BSP, DE 1/2" X 1/4"                                                                                                                                                                                                                                                                                                                                                                                                                                      </t>
  </si>
  <si>
    <t xml:space="preserve">5,15</t>
  </si>
  <si>
    <t xml:space="preserve">BUCHA DE REDUCAO DE FERRO GALVANIZADO, COM ROSCA BSP, DE 1/2" X 3/8"                                                                                                                                                                                                                                                                                                                                                                                                                                      </t>
  </si>
  <si>
    <t xml:space="preserve">BUCHA DE REDUCAO DE FERRO GALVANIZADO, COM ROSCA BSP, DE 1" X 1/2"                                                                                                                                                                                                                                                                                                                                                                                                                                        </t>
  </si>
  <si>
    <t xml:space="preserve">8,98</t>
  </si>
  <si>
    <t xml:space="preserve">BUCHA DE REDUCAO DE FERRO GALVANIZADO, COM ROSCA BSP, DE 1" X 3/4"                                                                                                                                                                                                                                                                                                                                                                                                                                        </t>
  </si>
  <si>
    <t xml:space="preserve">BUCHA DE REDUCAO DE FERRO GALVANIZADO, COM ROSCA BSP, DE 2 1/2" X 1 1/2"                                                                                                                                                                                                                                                                                                                                                                                                                                  </t>
  </si>
  <si>
    <t xml:space="preserve">40,11</t>
  </si>
  <si>
    <t xml:space="preserve">BUCHA DE REDUCAO DE FERRO GALVANIZADO, COM ROSCA BSP, DE 2 1/2" X 1 1/4"                                                                                                                                                                                                                                                                                                                                                                                                                                  </t>
  </si>
  <si>
    <t xml:space="preserve">BUCHA DE REDUCAO DE FERRO GALVANIZADO, COM ROSCA BSP, DE 2 1/2" X 1"                                                                                                                                                                                                                                                                                                                                                                                                                                      </t>
  </si>
  <si>
    <t xml:space="preserve">BUCHA DE REDUCAO DE FERRO GALVANIZADO, COM ROSCA BSP, DE 2 1/2" X 2"                                                                                                                                                                                                                                                                                                                                                                                                                                      </t>
  </si>
  <si>
    <t xml:space="preserve">BUCHA DE REDUCAO DE FERRO GALVANIZADO, COM ROSCA BSP, DE 2" X 1 1/2"                                                                                                                                                                                                                                                                                                                                                                                                                                      </t>
  </si>
  <si>
    <t xml:space="preserve">24,93</t>
  </si>
  <si>
    <t xml:space="preserve">BUCHA DE REDUCAO DE FERRO GALVANIZADO, COM ROSCA BSP, DE 2" X 1 1/4"                                                                                                                                                                                                                                                                                                                                                                                                                                      </t>
  </si>
  <si>
    <t xml:space="preserve">BUCHA DE REDUCAO DE FERRO GALVANIZADO, COM ROSCA BSP, DE 2" X 1"                                                                                                                                                                                                                                                                                                                                                                                                                                          </t>
  </si>
  <si>
    <t xml:space="preserve">BUCHA DE REDUCAO DE FERRO GALVANIZADO, COM ROSCA BSP, DE 3/4" X 1/2"                                                                                                                                                                                                                                                                                                                                                                                                                                      </t>
  </si>
  <si>
    <t xml:space="preserve">6,20</t>
  </si>
  <si>
    <t xml:space="preserve">BUCHA DE REDUCAO DE FERRO GALVANIZADO, COM ROSCA BSP, DE 3" X 1 1/2"                                                                                                                                                                                                                                                                                                                                                                                                                                      </t>
  </si>
  <si>
    <t xml:space="preserve">59,13</t>
  </si>
  <si>
    <t xml:space="preserve">BUCHA DE REDUCAO DE FERRO GALVANIZADO, COM ROSCA BSP, DE 3" X 1 1/4"                                                                                                                                                                                                                                                                                                                                                                                                                                      </t>
  </si>
  <si>
    <t xml:space="preserve">57,48</t>
  </si>
  <si>
    <t xml:space="preserve">BUCHA DE REDUCAO DE FERRO GALVANIZADO, COM ROSCA BSP, DE 3" X 2 1/2"                                                                                                                                                                                                                                                                                                                                                                                                                                      </t>
  </si>
  <si>
    <t xml:space="preserve">57,77</t>
  </si>
  <si>
    <t xml:space="preserve">BUCHA DE REDUCAO DE FERRO GALVANIZADO, COM ROSCA BSP, DE 3" X 2"                                                                                                                                                                                                                                                                                                                                                                                                                                          </t>
  </si>
  <si>
    <t xml:space="preserve">BUCHA DE REDUCAO DE FERRO GALVANIZADO, COM ROSCA BSP, DE 4" X 2 1/2"                                                                                                                                                                                                                                                                                                                                                                                                                                      </t>
  </si>
  <si>
    <t xml:space="preserve">109,25</t>
  </si>
  <si>
    <t xml:space="preserve">BUCHA DE REDUCAO DE FERRO GALVANIZADO, COM ROSCA BSP, DE 4" X 2"                                                                                                                                                                                                                                                                                                                                                                                                                                          </t>
  </si>
  <si>
    <t xml:space="preserve">BUCHA DE REDUCAO DE FERRO GALVANIZADO, COM ROSCA BSP, DE 4" X 3"                                                                                                                                                                                                                                                                                                                                                                                                                                          </t>
  </si>
  <si>
    <t xml:space="preserve">BUCHA DE REDUCAO DE FERRO GALVANIZADO, COM ROSCA BSP, DE 5" X 4"                                                                                                                                                                                                                                                                                                                                                                                                                                          </t>
  </si>
  <si>
    <t xml:space="preserve">299,02</t>
  </si>
  <si>
    <t xml:space="preserve">BUCHA DE REDUCAO DE FERRO GALVANIZADO, COM ROSCA BSP, DE 6" X 4"                                                                                                                                                                                                                                                                                                                                                                                                                                          </t>
  </si>
  <si>
    <t xml:space="preserve">315,94</t>
  </si>
  <si>
    <t xml:space="preserve">BUCHA DE REDUCAO DE FERRO GALVANIZADO, COM ROSCA BSP, DE 6" X 5"                                                                                                                                                                                                                                                                                                                                                                                                                                          </t>
  </si>
  <si>
    <t xml:space="preserve">338,93</t>
  </si>
  <si>
    <t xml:space="preserve">BUCHA DE REDUCAO DE PVC, SOLDAVEL, CURTA, COM 110 X 85 MM, PARA AGUA FRIA PREDIAL                                                                                                                                                                                                                                                                                                                                                                                                                         </t>
  </si>
  <si>
    <t xml:space="preserve">88,82</t>
  </si>
  <si>
    <t xml:space="preserve">BUCHA DE REDUCAO DE PVC, SOLDAVEL, CURTA, COM 25 X 20 MM, PARA AGUA FRIA PREDIAL                                                                                                                                                                                                                                                                                                                                                                                                                          </t>
  </si>
  <si>
    <t xml:space="preserve">0,51</t>
  </si>
  <si>
    <t xml:space="preserve">BUCHA DE REDUCAO DE PVC, SOLDAVEL, CURTA, COM 32 X 25 MM, PARA AGUA FRIA PREDIAL                                                                                                                                                                                                                                                                                                                                                                                                                          </t>
  </si>
  <si>
    <t xml:space="preserve">1,07</t>
  </si>
  <si>
    <t xml:space="preserve">BUCHA DE REDUCAO DE PVC, SOLDAVEL, CURTA, COM 40 X 32 MM, PARA AGUA FRIA PREDIAL                                                                                                                                                                                                                                                                                                                                                                                                                          </t>
  </si>
  <si>
    <t xml:space="preserve">2,33</t>
  </si>
  <si>
    <t xml:space="preserve">BUCHA DE REDUCAO DE PVC, SOLDAVEL, CURTA, COM 50 X 40 MM, PARA AGUA FRIA PREDIAL                                                                                                                                                                                                                                                                                                                                                                                                                          </t>
  </si>
  <si>
    <t xml:space="preserve">3,83</t>
  </si>
  <si>
    <t xml:space="preserve">BUCHA DE REDUCAO DE PVC, SOLDAVEL, CURTA, COM 60 X 50 MM, PARA AGUA FRIA PREDIAL                                                                                                                                                                                                                                                                                                                                                                                                                          </t>
  </si>
  <si>
    <t xml:space="preserve">6,45</t>
  </si>
  <si>
    <t xml:space="preserve">BUCHA DE REDUCAO DE PVC, SOLDAVEL, CURTA, COM 75 X 60 MM, PARA AGUA FRIA PREDIAL                                                                                                                                                                                                                                                                                                                                                                                                                          </t>
  </si>
  <si>
    <t xml:space="preserve">19,43</t>
  </si>
  <si>
    <t xml:space="preserve">BUCHA DE REDUCAO DE PVC, SOLDAVEL, CURTA, COM 85 X 75 MM, PARA AGUA FRIA PREDIAL                                                                                                                                                                                                                                                                                                                                                                                                                          </t>
  </si>
  <si>
    <t xml:space="preserve">16,00</t>
  </si>
  <si>
    <t xml:space="preserve">BUCHA DE REDUCAO DE PVC, SOLDAVEL, LONGA, COM 110 X 60 MM, PARA AGUA FRIA PREDIAL                                                                                                                                                                                                                                                                                                                                                                                                                         </t>
  </si>
  <si>
    <t xml:space="preserve">49,81</t>
  </si>
  <si>
    <t xml:space="preserve">BUCHA DE REDUCAO DE PVC, SOLDAVEL, LONGA, COM 110 X 75 MM, PARA AGUA FRIA PREDIAL                                                                                                                                                                                                                                                                                                                                                                                                                         </t>
  </si>
  <si>
    <t xml:space="preserve">42,08</t>
  </si>
  <si>
    <t xml:space="preserve">BUCHA DE REDUCAO DE PVC, SOLDAVEL, LONGA, COM 32 X 20 MM, PARA AGUA FRIA PREDIAL                                                                                                                                                                                                                                                                                                                                                                                                                          </t>
  </si>
  <si>
    <t xml:space="preserve">2,91</t>
  </si>
  <si>
    <t xml:space="preserve">BUCHA DE REDUCAO DE PVC, SOLDAVEL, LONGA, COM 40 X 20 MM, PARA AGUA FRIA PREDIAL                                                                                                                                                                                                                                                                                                                                                                                                                          </t>
  </si>
  <si>
    <t xml:space="preserve">BUCHA DE REDUCAO DE PVC, SOLDAVEL, LONGA, COM 40 X 25 MM, PARA AGUA FRIA PREDIAL                                                                                                                                                                                                                                                                                                                                                                                                                          </t>
  </si>
  <si>
    <t xml:space="preserve">4,53</t>
  </si>
  <si>
    <t xml:space="preserve">BUCHA DE REDUCAO DE PVC, SOLDAVEL, LONGA, COM 50 X 20 MM, PARA AGUA FRIA PREDIAL                                                                                                                                                                                                                                                                                                                                                                                                                          </t>
  </si>
  <si>
    <t xml:space="preserve">5,05</t>
  </si>
  <si>
    <t xml:space="preserve">BUCHA DE REDUCAO DE PVC, SOLDAVEL, LONGA, COM 50 X 25 MM, PARA AGUA FRIA PREDIAL                                                                                                                                                                                                                                                                                                                                                                                                                          </t>
  </si>
  <si>
    <t xml:space="preserve">4,96</t>
  </si>
  <si>
    <t xml:space="preserve">BUCHA DE REDUCAO DE PVC, SOLDAVEL, LONGA, COM 50 X 32 MM, PARA AGUA FRIA PREDIAL                                                                                                                                                                                                                                                                                                                                                                                                                          </t>
  </si>
  <si>
    <t xml:space="preserve">6,30</t>
  </si>
  <si>
    <t xml:space="preserve">BUCHA DE REDUCAO DE PVC, SOLDAVEL, LONGA, COM 60 X 25 MM, PARA AGUA FRIA PREDIAL                                                                                                                                                                                                                                                                                                                                                                                                                          </t>
  </si>
  <si>
    <t xml:space="preserve">10,72</t>
  </si>
  <si>
    <t xml:space="preserve">BUCHA DE REDUCAO DE PVC, SOLDAVEL, LONGA, COM 60 X 32 MM, PARA AGUA FRIA PREDIAL                                                                                                                                                                                                                                                                                                                                                                                                                          </t>
  </si>
  <si>
    <t xml:space="preserve">12,95</t>
  </si>
  <si>
    <t xml:space="preserve">BUCHA DE REDUCAO DE PVC, SOLDAVEL, LONGA, COM 60 X 40 MM, PARA AGUA FRIA PREDIAL                                                                                                                                                                                                                                                                                                                                                                                                                          </t>
  </si>
  <si>
    <t xml:space="preserve">14,00</t>
  </si>
  <si>
    <t xml:space="preserve">BUCHA DE REDUCAO DE PVC, SOLDAVEL, LONGA, COM 60 X 50 MM, PARA AGUA FRIA PREDIAL                                                                                                                                                                                                                                                                                                                                                                                                                          </t>
  </si>
  <si>
    <t xml:space="preserve">17,05</t>
  </si>
  <si>
    <t xml:space="preserve">BUCHA DE REDUCAO DE PVC, SOLDAVEL, LONGA, COM 75 X 50 MM, PARA AGUA FRIA PREDIAL                                                                                                                                                                                                                                                                                                                                                                                                                          </t>
  </si>
  <si>
    <t xml:space="preserve">19,93</t>
  </si>
  <si>
    <t xml:space="preserve">BUCHA DE REDUCAO DE PVC, SOLDAVEL, LONGA, COM 85 X 60 MM, PARA AGUA FRIA PREDIAL                                                                                                                                                                                                                                                                                                                                                                                                                          </t>
  </si>
  <si>
    <t xml:space="preserve">23,70</t>
  </si>
  <si>
    <t xml:space="preserve">BUCHA DE REDUCAO DE PVC, SOLDAVEL, LONGA, 50 X 40 MM, PARA ESGOTO PREDIAL                                                                                                                                                                                                                                                                                                                                                                                                                                 </t>
  </si>
  <si>
    <t xml:space="preserve">BUCHA DE REDUCAO EM ALUMINIO, COM ROSCA, DE 1 1/2" X 1 1/4", PARA ELETRODUTO                                                                                                                                                                                                                                                                                                                                                                                                                              </t>
  </si>
  <si>
    <t xml:space="preserve">16,98</t>
  </si>
  <si>
    <t xml:space="preserve">BUCHA DE REDUCAO EM ALUMINIO, COM ROSCA, DE 1 1/2" X 1", PARA ELETRODUTO                                                                                                                                                                                                                                                                                                                                                                                                                                  </t>
  </si>
  <si>
    <t xml:space="preserve">17,74</t>
  </si>
  <si>
    <t xml:space="preserve">BUCHA DE REDUCAO EM ALUMINIO, COM ROSCA, DE 1 1/2" X 3/4", PARA ELETRODUTO                                                                                                                                                                                                                                                                                                                                                                                                                                </t>
  </si>
  <si>
    <t xml:space="preserve">18,77</t>
  </si>
  <si>
    <t xml:space="preserve">BUCHA DE REDUCAO EM ALUMINIO, COM ROSCA, DE 1 1/4" X 1/2", PARA ELETRODUTO                                                                                                                                                                                                                                                                                                                                                                                                                                </t>
  </si>
  <si>
    <t xml:space="preserve">16,80</t>
  </si>
  <si>
    <t xml:space="preserve">BUCHA DE REDUCAO EM ALUMINIO, COM ROSCA, DE 1 1/4" X 1", PARA ELETRODUTO                                                                                                                                                                                                                                                                                                                                                                                                                                  </t>
  </si>
  <si>
    <t xml:space="preserve">13,82</t>
  </si>
  <si>
    <t xml:space="preserve">BUCHA DE REDUCAO EM ALUMINIO, COM ROSCA, DE 1 1/4" X 3/4", PARA ELETRODUTO                                                                                                                                                                                                                                                                                                                                                                                                                                </t>
  </si>
  <si>
    <t xml:space="preserve">14,49</t>
  </si>
  <si>
    <t xml:space="preserve">BUCHA DE REDUCAO EM ALUMINIO, COM ROSCA, DE 1" X 1/2", PARA ELETRODUTO                                                                                                                                                                                                                                                                                                                                                                                                                                    </t>
  </si>
  <si>
    <t xml:space="preserve">BUCHA DE REDUCAO EM ALUMINIO, COM ROSCA, DE 1" X 3/4", PARA ELETRODUTO                                                                                                                                                                                                                                                                                                                                                                                                                                    </t>
  </si>
  <si>
    <t xml:space="preserve">4,97</t>
  </si>
  <si>
    <t xml:space="preserve">BUCHA DE REDUCAO EM ALUMINIO, COM ROSCA, DE 2 1/2" X 1 1/2", PARA ELETRODUTO                                                                                                                                                                                                                                                                                                                                                                                                                              </t>
  </si>
  <si>
    <t xml:space="preserve">55,71</t>
  </si>
  <si>
    <t xml:space="preserve">BUCHA DE REDUCAO EM ALUMINIO, COM ROSCA, DE 2 1/2" X 1 1/4", PARA ELETRODUTO                                                                                                                                                                                                                                                                                                                                                                                                                              </t>
  </si>
  <si>
    <t xml:space="preserve">58,20</t>
  </si>
  <si>
    <t xml:space="preserve">BUCHA DE REDUCAO EM ALUMINIO, COM ROSCA, DE 2 1/2" X 1", PARA ELETRODUTO                                                                                                                                                                                                                                                                                                                                                                                                                                  </t>
  </si>
  <si>
    <t xml:space="preserve">60,02</t>
  </si>
  <si>
    <t xml:space="preserve">BUCHA DE REDUCAO EM ALUMINIO, COM ROSCA, DE 2 1/2" X 2", PARA ELETRODUTO                                                                                                                                                                                                                                                                                                                                                                                                                                  </t>
  </si>
  <si>
    <t xml:space="preserve">53,62</t>
  </si>
  <si>
    <t xml:space="preserve">BUCHA DE REDUCAO EM ALUMINIO, COM ROSCA, DE 2" X 1 1/2", PARA ELETRODUTO                                                                                                                                                                                                                                                                                                                                                                                                                                  </t>
  </si>
  <si>
    <t xml:space="preserve">30,95</t>
  </si>
  <si>
    <t xml:space="preserve">BUCHA DE REDUCAO EM ALUMINIO, COM ROSCA, DE 2" X 1 1/4", PARA ELETRODUTO                                                                                                                                                                                                                                                                                                                                                                                                                                  </t>
  </si>
  <si>
    <t xml:space="preserve">33,12</t>
  </si>
  <si>
    <t xml:space="preserve">BUCHA DE REDUCAO EM ALUMINIO, COM ROSCA, DE 2" X 1", PARA ELETRODUTO                                                                                                                                                                                                                                                                                                                                                                                                                                      </t>
  </si>
  <si>
    <t xml:space="preserve">36,30</t>
  </si>
  <si>
    <t xml:space="preserve">BUCHA DE REDUCAO EM ALUMINIO, COM ROSCA, DE 2" X 3/4", PARA ELETRODUTO                                                                                                                                                                                                                                                                                                                                                                                                                                    </t>
  </si>
  <si>
    <t xml:space="preserve">37,76</t>
  </si>
  <si>
    <t xml:space="preserve">BUCHA DE REDUCAO EM ALUMINIO, COM ROSCA, DE 3/4" X 1/2",  PARA ELETRODUTO                                                                                                                                                                                                                                                                                                                                                                                                                                 </t>
  </si>
  <si>
    <t xml:space="preserve">4,57</t>
  </si>
  <si>
    <t xml:space="preserve">BUCHA DE REDUCAO EM ALUMINIO, COM ROSCA, DE 3" X 1 1/2", PARA ELETRODUTO                                                                                                                                                                                                                                                                                                                                                                                                                                  </t>
  </si>
  <si>
    <t xml:space="preserve">66,61</t>
  </si>
  <si>
    <t xml:space="preserve">BUCHA DE REDUCAO EM ALUMINIO, COM ROSCA, DE 3" X 1 1/4", PARA ELETRODUTO                                                                                                                                                                                                                                                                                                                                                                                                                                  </t>
  </si>
  <si>
    <t xml:space="preserve">67,15</t>
  </si>
  <si>
    <t xml:space="preserve">BUCHA DE REDUCAO EM ALUMINIO, COM ROSCA, DE 3" X 2 1/2", PARA ELETRODUTO                                                                                                                                                                                                                                                                                                                                                                                                                                  </t>
  </si>
  <si>
    <t xml:space="preserve">54,22</t>
  </si>
  <si>
    <t xml:space="preserve">BUCHA DE REDUCAO EM ALUMINIO, COM ROSCA, DE 3" X 2", PARA ELETRODUTO                                                                                                                                                                                                                                                                                                                                                                                                                                      </t>
  </si>
  <si>
    <t xml:space="preserve">63,69</t>
  </si>
  <si>
    <t xml:space="preserve">BUCHA DE REDUCAO EM ALUMINIO, COM ROSCA, DE 4" X 2 1/2", PARA ELETRODUTO                                                                                                                                                                                                                                                                                                                                                                                                                                  </t>
  </si>
  <si>
    <t xml:space="preserve">106,26</t>
  </si>
  <si>
    <t xml:space="preserve">BUCHA DE REDUCAO EM ALUMINIO, COM ROSCA, DE 4" X 2", PARA ELETRODUTO                                                                                                                                                                                                                                                                                                                                                                                                                                      </t>
  </si>
  <si>
    <t xml:space="preserve">108,83</t>
  </si>
  <si>
    <t xml:space="preserve">BUCHA DE REDUCAO EM ALUMINIO, COM ROSCA, DE 4" X 3", PARA ELETRODUTO                                                                                                                                                                                                                                                                                                                                                                                                                                      </t>
  </si>
  <si>
    <t xml:space="preserve">103,24</t>
  </si>
  <si>
    <t xml:space="preserve">BUCHA DE REDUCAO PVC ROSCAVEL 1 1/2" X 1"                                                                                                                                                                                                                                                                                                                                                                                                                                                                 </t>
  </si>
  <si>
    <t xml:space="preserve">9,27</t>
  </si>
  <si>
    <t xml:space="preserve">BUCHA DE REDUCAO PVC ROSCAVEL 3/4" X 1/2"                                                                                                                                                                                                                                                                                                                                                                                                                                                                 </t>
  </si>
  <si>
    <t xml:space="preserve">1,27</t>
  </si>
  <si>
    <t xml:space="preserve">BUCHA DE REDUCAO PVC ROSCAVEL, 1 1/2" X 3/4"                                                                                                                                                                                                                                                                                                                                                                                                                                                              </t>
  </si>
  <si>
    <t xml:space="preserve">8,88</t>
  </si>
  <si>
    <t xml:space="preserve">BUCHA DE REDUCAO PVC ROSCAVEL, 1" X 1/2"                                                                                                                                                                                                                                                                                                                                                                                                                                                                  </t>
  </si>
  <si>
    <t xml:space="preserve">BUCHA DE REDUCAO PVC ROSCAVEL, 1" X 3/4"                                                                                                                                                                                                                                                                                                                                                                                                                                                                  </t>
  </si>
  <si>
    <t xml:space="preserve">4,24</t>
  </si>
  <si>
    <t xml:space="preserve">BUCHA DE REDUCAO PVC, ROSCAVEL,  2"  X 1 1/2 "                                                                                                                                                                                                                                                                                                                                                                                                                                                            </t>
  </si>
  <si>
    <t xml:space="preserve">21,05</t>
  </si>
  <si>
    <t xml:space="preserve">BUCHA DE REDUCAO PVC, ROSCAVEL, 1 1/2"  X1 1/4 "                                                                                                                                                                                                                                                                                                                                                                                                                                                          </t>
  </si>
  <si>
    <t xml:space="preserve">9,04</t>
  </si>
  <si>
    <t xml:space="preserve">BUCHA DE REDUCAO PVC, ROSCAVEL, 1 1/4"  X 3/4 "                                                                                                                                                                                                                                                                                                                                                                                                                                                           </t>
  </si>
  <si>
    <t xml:space="preserve">BUCHA DE REDUCAO PVC, ROSCAVEL, 1 1/4" X 1 "                                                                                                                                                                                                                                                                                                                                                                                                                                                              </t>
  </si>
  <si>
    <t xml:space="preserve">6,65</t>
  </si>
  <si>
    <t xml:space="preserve">BUCHA DE REDUCAO PVC, ROSCAVEL, 2"  X 1 "                                                                                                                                                                                                                                                                                                                                                                                                                                                                 </t>
  </si>
  <si>
    <t xml:space="preserve">18,57</t>
  </si>
  <si>
    <t xml:space="preserve">BUCHA DE REDUCAO PVC, ROSCAVEL, 2"  X 1 1/4 "                                                                                                                                                                                                                                                                                                                                                                                                                                                             </t>
  </si>
  <si>
    <t xml:space="preserve">16,19</t>
  </si>
  <si>
    <t xml:space="preserve">BUCHA DE REDUCAO, CPVC, SOLDAVEL, 22 X 15 MM, PARA AGUA QUENTE                                                                                                                                                                                                                                                                                                                                                                                                                                            </t>
  </si>
  <si>
    <t xml:space="preserve">BUCHA DE REDUCAO, CPVC, SOLDAVEL, 28 X 22 MM, PARA AGUA QUENTE                                                                                                                                                                                                                                                                                                                                                                                                                                            </t>
  </si>
  <si>
    <t xml:space="preserve">1,80</t>
  </si>
  <si>
    <t xml:space="preserve">BUCHA DE REDUCAO, CPVC, SOLDAVEL, 35 X 28 MM, PARA AGUA QUENTE                                                                                                                                                                                                                                                                                                                                                                                                                                            </t>
  </si>
  <si>
    <t xml:space="preserve">21,58</t>
  </si>
  <si>
    <t xml:space="preserve">BUCHA DE REDUCAO, CPVC, SOLDAVEL, 42 X 22 MM, PARA AGUA QUENTE                                                                                                                                                                                                                                                                                                                                                                                                                                            </t>
  </si>
  <si>
    <t xml:space="preserve">28,85</t>
  </si>
  <si>
    <t xml:space="preserve">BUCHA DE REDUCAO, PPR, DN 25 X 20 MM, PARA AGUA QUENTE PREDIAL                                                                                                                                                                                                                                                                                                                                                                                                                                            </t>
  </si>
  <si>
    <t xml:space="preserve">2,76</t>
  </si>
  <si>
    <t xml:space="preserve">BUCHA DE REDUCAO, PPR, DN 32 X 25 MM, PARA AGUA QUENTE E FRIA PREDIAL                                                                                                                                                                                                                                                                                                                                                                                                                                     </t>
  </si>
  <si>
    <t xml:space="preserve">4,42</t>
  </si>
  <si>
    <t xml:space="preserve">BUCHA DE REDUCAO, PPR, DN 40 X 25 MM, PARA AGUA QUENTE E FRIA PREDIAL                                                                                                                                                                                                                                                                                                                                                                                                                                     </t>
  </si>
  <si>
    <t xml:space="preserve">12,60</t>
  </si>
  <si>
    <t xml:space="preserve">BUCHA DE REDUCAO, PVC, LONGA, SERIE R, DN 50 X 40 MM, PARA ESGOTO OU AGUAS PLUVIAIS PREDIAIS                                                                                                                                                                                                                                                                                                                                                                                                              </t>
  </si>
  <si>
    <t xml:space="preserve">8,26</t>
  </si>
  <si>
    <t xml:space="preserve">BUCHA EM ALUMINIO, COM ROSCA, DE  1 1/2", PARA ELETRODUTO                                                                                                                                                                                                                                                                                                                                                                                                                                                 </t>
  </si>
  <si>
    <t xml:space="preserve">1,83</t>
  </si>
  <si>
    <t xml:space="preserve">BUCHA EM ALUMINIO, COM ROSCA, DE 1 1/4", PARA ELETRODUTO                                                                                                                                                                                                                                                                                                                                                                                                                                                  </t>
  </si>
  <si>
    <t xml:space="preserve">BUCHA EM ALUMINIO, COM ROSCA, DE 1/2", PARA ELETRODUTO                                                                                                                                                                                                                                                                                                                                                                                                                                                    </t>
  </si>
  <si>
    <t xml:space="preserve">0,83</t>
  </si>
  <si>
    <t xml:space="preserve">BUCHA EM ALUMINIO, COM ROSCA, DE 1", PARA ELETRODUTO                                                                                                                                                                                                                                                                                                                                                                                                                                                      </t>
  </si>
  <si>
    <t xml:space="preserve">1,09</t>
  </si>
  <si>
    <t xml:space="preserve">BUCHA EM ALUMINIO, COM ROSCA, DE 2 1/2", PARA ELETRODUTO                                                                                                                                                                                                                                                                                                                                                                                                                                                  </t>
  </si>
  <si>
    <t xml:space="preserve">4,99</t>
  </si>
  <si>
    <t xml:space="preserve">BUCHA EM ALUMINIO, COM ROSCA, DE 2", PARA ELETRODUTO                                                                                                                                                                                                                                                                                                                                                                                                                                                      </t>
  </si>
  <si>
    <t xml:space="preserve">4,41</t>
  </si>
  <si>
    <t xml:space="preserve">BUCHA EM ALUMINIO, COM ROSCA, DE 3/4", PARA ELETRODUTO                                                                                                                                                                                                                                                                                                                                                                                                                                                    </t>
  </si>
  <si>
    <t xml:space="preserve">1,01</t>
  </si>
  <si>
    <t xml:space="preserve">BUCHA EM ALUMINIO, COM ROSCA, DE 3/8", PARA ELETRODUTO                                                                                                                                                                                                                                                                                                                                                                                                                                                    </t>
  </si>
  <si>
    <t xml:space="preserve">0,78</t>
  </si>
  <si>
    <t xml:space="preserve">BUCHA EM ALUMINIO, COM ROSCA, DE 3", PARA ELETRODUTO                                                                                                                                                                                                                                                                                                                                                                                                                                                      </t>
  </si>
  <si>
    <t xml:space="preserve">6,69</t>
  </si>
  <si>
    <t xml:space="preserve">BUCHA EM ALUMINIO, COM ROSCA, DE 4", PARA ELETRODUTO                                                                                                                                                                                                                                                                                                                                                                                                                                                      </t>
  </si>
  <si>
    <t xml:space="preserve">9,40</t>
  </si>
  <si>
    <t xml:space="preserve">CABECEIRA DIREITA OU ESQUERDA, PVC, PARA CALHA PLUVIAL, DIAMETRO ENTRE 119 E 170 MM, PARA DRENAGEM PREDIAL                                                                                                                                                                                                                                                                                                                                                                                                </t>
  </si>
  <si>
    <t xml:space="preserve">6,80</t>
  </si>
  <si>
    <t xml:space="preserve">CABECOTE PARA ENTRADA DE LINHA DE ALIMENTACAO PARA ELETRODUTO, EM LIGA DE ALUMINIO COM ACABAMENTO ANTI CORROSIVO, COM FIXACAO POR ENCAIXE LISO DE 360 GRAUS, DE 1 1/2"                                                                                                                                                                                                                                                                                                                                    </t>
  </si>
  <si>
    <t xml:space="preserve">CABECOTE PARA ENTRADA DE LINHA DE ALIMENTACAO PARA ELETRODUTO, EM LIGA DE ALUMINIO COM ACABAMENTO ANTI CORROSIVO, COM FIXACAO POR ENCAIXE LISO DE 360 GRAUS, DE 1 1/4"                                                                                                                                                                                                                                                                                                                                    </t>
  </si>
  <si>
    <t xml:space="preserve">6,02</t>
  </si>
  <si>
    <t xml:space="preserve">CABECOTE PARA ENTRADA DE LINHA DE ALIMENTACAO PARA ELETRODUTO, EM LIGA DE ALUMINIO COM ACABAMENTO ANTI CORROSIVO, COM FIXACAO POR ENCAIXE LISO DE 360 GRAUS, DE 1/2"                                                                                                                                                                                                                                                                                                                                      </t>
  </si>
  <si>
    <t xml:space="preserve">2,43</t>
  </si>
  <si>
    <t xml:space="preserve">CABECOTE PARA ENTRADA DE LINHA DE ALIMENTACAO PARA ELETRODUTO, EM LIGA DE ALUMINIO COM ACABAMENTO ANTI CORROSIVO, COM FIXACAO POR ENCAIXE LISO DE 360 GRAUS, DE 1"                                                                                                                                                                                                                                                                                                                                        </t>
  </si>
  <si>
    <t xml:space="preserve">CABECOTE PARA ENTRADA DE LINHA DE ALIMENTACAO PARA ELETRODUTO, EM LIGA DE ALUMINIO COM ACABAMENTO ANTI CORROSIVO, COM FIXACAO POR ENCAIXE LISO DE 360 GRAUS, DE 2 1/2"                                                                                                                                                                                                                                                                                                                                    </t>
  </si>
  <si>
    <t xml:space="preserve">25,96</t>
  </si>
  <si>
    <t xml:space="preserve">CABECOTE PARA ENTRADA DE LINHA DE ALIMENTACAO PARA ELETRODUTO, EM LIGA DE ALUMINIO COM ACABAMENTO ANTI CORROSIVO, COM FIXACAO POR ENCAIXE LISO DE 360 GRAUS, DE 2"                                                                                                                                                                                                                                                                                                                                        </t>
  </si>
  <si>
    <t xml:space="preserve">13,40</t>
  </si>
  <si>
    <t xml:space="preserve">CABECOTE PARA ENTRADA DE LINHA DE ALIMENTACAO PARA ELETRODUTO, EM LIGA DE ALUMINIO COM ACABAMENTO ANTI CORROSIVO, COM FIXACAO POR ENCAIXE LISO DE 360 GRAUS, DE 3 1/2"                                                                                                                                                                                                                                                                                                                                    </t>
  </si>
  <si>
    <t xml:space="preserve">51,75</t>
  </si>
  <si>
    <t xml:space="preserve">CABECOTE PARA ENTRADA DE LINHA DE ALIMENTACAO PARA ELETRODUTO, EM LIGA DE ALUMINIO COM ACABAMENTO ANTI CORROSIVO, COM FIXACAO POR ENCAIXE LISO DE 360 GRAUS, DE 3/4"                                                                                                                                                                                                                                                                                                                                      </t>
  </si>
  <si>
    <t xml:space="preserve">CABECOTE PARA ENTRADA DE LINHA DE ALIMENTACAO PARA ELETRODUTO, EM LIGA DE ALUMINIO COM ACABAMENTO ANTI CORROSIVO, COM FIXACAO POR ENCAIXE LISO DE 360 GRAUS, DE 3"                                                                                                                                                                                                                                                                                                                                        </t>
  </si>
  <si>
    <t xml:space="preserve">38,72</t>
  </si>
  <si>
    <t xml:space="preserve">CABECOTE PARA ENTRADA DE LINHA DE ALIMENTACAO PARA ELETRODUTO, EM LIGA DE ALUMINIO COM ACABAMENTO ANTI CORROSIVO, COM FIXACAO POR ENCAIXE LISO DE 360 GRAUS, DE 4"                                                                                                                                                                                                                                                                                                                                        </t>
  </si>
  <si>
    <t xml:space="preserve">56,28</t>
  </si>
  <si>
    <t xml:space="preserve">CABIDE/GANCHO DE BANHEIRO SIMPLES EM METAL CROMADO                                                                                                                                                                                                                                                                                                                                                                                                                                                        </t>
  </si>
  <si>
    <t xml:space="preserve">15,62</t>
  </si>
  <si>
    <t xml:space="preserve">CABO DE ACO GALVANIZADO, DIAMETRO 12,7 MM (1/2"), COM ALMA DE ACO CABO INDEPENDENTE 6 X 25 F                                                                                                                                                                                                                                                                                                                                                                                                              </t>
  </si>
  <si>
    <t xml:space="preserve">86,68</t>
  </si>
  <si>
    <t xml:space="preserve">CABO DE ACO GALVANIZADO, DIAMETRO 12,7 MM (1/2"), COM ALMA DE FIBRA 6 X 25 F                                                                                                                                                                                                                                                                                                                                                                                                                              </t>
  </si>
  <si>
    <t xml:space="preserve">82,72</t>
  </si>
  <si>
    <t xml:space="preserve">CABO DE ACO GALVANIZADO, DIAMETRO 9,53 MM (3/8"), COM ALMA DE FIBRA 6 X 25 F                                                                                                                                                                                                                                                                                                                                                                                                                              </t>
  </si>
  <si>
    <t xml:space="preserve">81,94</t>
  </si>
  <si>
    <t xml:space="preserve">CABO DE ALUMINIO NU COM ALMA DE ACO, BITOLA 1/0 AWG                                                                                                                                                                                                                                                                                                                                                                                                                                                       </t>
  </si>
  <si>
    <t xml:space="preserve">34,17</t>
  </si>
  <si>
    <t xml:space="preserve">CABO DE ALUMINIO NU COM ALMA DE ACO, BITOLA 2 AWG                                                                                                                                                                                                                                                                                                                                                                                                                                                         </t>
  </si>
  <si>
    <t xml:space="preserve">34,45</t>
  </si>
  <si>
    <t xml:space="preserve">CABO DE ALUMINIO NU COM ALMA DE ACO, BITOLA 2/0 AWG                                                                                                                                                                                                                                                                                                                                                                                                                                                       </t>
  </si>
  <si>
    <t xml:space="preserve">33,88</t>
  </si>
  <si>
    <t xml:space="preserve">CABO DE ALUMINIO NU COM ALMA DE ACO, BITOLA 4 AWG                                                                                                                                                                                                                                                                                                                                                                                                                                                         </t>
  </si>
  <si>
    <t xml:space="preserve">35,00</t>
  </si>
  <si>
    <t xml:space="preserve">CABO DE ALUMINIO NU SEM ALMA DE ACO, BITOLA 1/0 AWG                                                                                                                                                                                                                                                                                                                                                                                                                                                       </t>
  </si>
  <si>
    <t xml:space="preserve">38,38</t>
  </si>
  <si>
    <t xml:space="preserve">CABO DE ALUMINIO NU SEM ALMA DE ACO, BITOLA 2 AWG                                                                                                                                                                                                                                                                                                                                                                                                                                                         </t>
  </si>
  <si>
    <t xml:space="preserve">40,99</t>
  </si>
  <si>
    <t xml:space="preserve">CABO DE ALUMINIO NU SEM ALMA DE ACO, BITOLA 2/0 AWG                                                                                                                                                                                                                                                                                                                                                                                                                                                       </t>
  </si>
  <si>
    <t xml:space="preserve">CABO DE ALUMINIO NU SEM ALMA DE ACO, BITOLA 4 AWG                                                                                                                                                                                                                                                                                                                                                                                                                                                         </t>
  </si>
  <si>
    <t xml:space="preserve">43,17</t>
  </si>
  <si>
    <t xml:space="preserve">CABO DE COBRE NU 10 MM2 MEIO-DURO                                                                                                                                                                                                                                                                                                                                                                                                                                                                         </t>
  </si>
  <si>
    <t xml:space="preserve">10,00</t>
  </si>
  <si>
    <t xml:space="preserve">CABO DE COBRE NU 120 MM2 MEIO-DURO                                                                                                                                                                                                                                                                                                                                                                                                                                                                        </t>
  </si>
  <si>
    <t xml:space="preserve">122,90</t>
  </si>
  <si>
    <t xml:space="preserve">CABO DE COBRE NU 150 MM2 MEIO-DURO                                                                                                                                                                                                                                                                                                                                                                                                                                                                        </t>
  </si>
  <si>
    <t xml:space="preserve">156,29</t>
  </si>
  <si>
    <t xml:space="preserve">CABO DE COBRE NU 16 MM2 MEIO-DURO                                                                                                                                                                                                                                                                                                                                                                                                                                                                         </t>
  </si>
  <si>
    <t xml:space="preserve">15,91</t>
  </si>
  <si>
    <t xml:space="preserve">CABO DE COBRE NU 185 MM2 MEIO-DURO                                                                                                                                                                                                                                                                                                                                                                                                                                                                        </t>
  </si>
  <si>
    <t xml:space="preserve">187,93</t>
  </si>
  <si>
    <t xml:space="preserve">CABO DE COBRE NU 25 MM2 MEIO-DURO                                                                                                                                                                                                                                                                                                                                                                                                                                                                         </t>
  </si>
  <si>
    <t xml:space="preserve">24,57</t>
  </si>
  <si>
    <t xml:space="preserve">CABO DE COBRE NU 300 MM2 MEIO-DURO                                                                                                                                                                                                                                                                                                                                                                                                                                                                        </t>
  </si>
  <si>
    <t xml:space="preserve">323,84</t>
  </si>
  <si>
    <t xml:space="preserve">CABO DE COBRE NU 35 MM2 MEIO-DURO                                                                                                                                                                                                                                                                                                                                                                                                                                                                         </t>
  </si>
  <si>
    <t xml:space="preserve">33,95</t>
  </si>
  <si>
    <t xml:space="preserve">CABO DE COBRE NU 50 MM2 MEIO-DURO                                                                                                                                                                                                                                                                                                                                                                                                                                                                         </t>
  </si>
  <si>
    <t xml:space="preserve">47,28</t>
  </si>
  <si>
    <t xml:space="preserve">CABO DE COBRE NU 500 MM2 MEIO-DURO                                                                                                                                                                                                                                                                                                                                                                                                                                                                        </t>
  </si>
  <si>
    <t xml:space="preserve">543,85</t>
  </si>
  <si>
    <t xml:space="preserve">CABO DE COBRE NU 70 MM2 MEIO-DURO                                                                                                                                                                                                                                                                                                                                                                                                                                                                         </t>
  </si>
  <si>
    <t xml:space="preserve">CABO DE COBRE NU 95 MM2 MEIO-DURO                                                                                                                                                                                                                                                                                                                                                                                                                                                                         </t>
  </si>
  <si>
    <t xml:space="preserve">93,82</t>
  </si>
  <si>
    <t xml:space="preserve">CABO DE COBRE RIGIDO, CLASSE 2, ISOLACAO EM PVC, ANTI-CHAMA BWF-B, 1 CONDUTOR, 450/750 V, DIAMETRO 120 MM2                                                                                                                                                                                                                                                                                                                                                                                                </t>
  </si>
  <si>
    <t xml:space="preserve">107,61</t>
  </si>
  <si>
    <t xml:space="preserve">CABO DE COBRE UNIPOLAR 10 MM2, BLINDADO, ISOLACAO 3,6/6 KV EPR, COBERTURA EM PVC                                                                                                                                                                                                                                                                                                                                                                                                                          </t>
  </si>
  <si>
    <t xml:space="preserve">56,04</t>
  </si>
  <si>
    <t xml:space="preserve">CABO DE COBRE UNIPOLAR 16 MM2, BLINDADO, ISOLACAO 3,6/6 KV EPR, COBERTURA EM PVC                                                                                                                                                                                                                                                                                                                                                                                                                          </t>
  </si>
  <si>
    <t xml:space="preserve">57,00</t>
  </si>
  <si>
    <t xml:space="preserve">CABO DE COBRE UNIPOLAR 16 MM2, BLINDADO, ISOLACAO 6/10 KV EPR, COBERTURA EM PVC                                                                                                                                                                                                                                                                                                                                                                                                                           </t>
  </si>
  <si>
    <t xml:space="preserve">82,89</t>
  </si>
  <si>
    <t xml:space="preserve">CABO DE COBRE UNIPOLAR 25 MM2, BLINDADO, ISOLACAO 3,6/6 KV EPR, COBERTURA EM PVC                                                                                                                                                                                                                                                                                                                                                                                                                          </t>
  </si>
  <si>
    <t xml:space="preserve">76,62</t>
  </si>
  <si>
    <t xml:space="preserve">CABO DE COBRE UNIPOLAR 25MM2, BLINDADO, ISOLACAO 6/10 KV EPR, COBERTURA EM PVC                                                                                                                                                                                                                                                                                                                                                                                                                            </t>
  </si>
  <si>
    <t xml:space="preserve">84,64</t>
  </si>
  <si>
    <t xml:space="preserve">CABO DE COBRE UNIPOLAR 35 MM2, BLINDADO, ISOLACAO 12/20 KV EPR, COBERTURA EM PVC                                                                                                                                                                                                                                                                                                                                                                                                                          </t>
  </si>
  <si>
    <t xml:space="preserve">90,58</t>
  </si>
  <si>
    <t xml:space="preserve">CABO DE COBRE UNIPOLAR 35 MM2, BLINDADO, ISOLACAO 3,6/6 KV EPR, COBERTURA EM PVC                                                                                                                                                                                                                                                                                                                                                                                                                          </t>
  </si>
  <si>
    <t xml:space="preserve">95,73</t>
  </si>
  <si>
    <t xml:space="preserve">CABO DE COBRE UNIPOLAR 35 MM2, BLINDADO, ISOLACAO 6/10 KV EPR, COBERTURA EM PVC                                                                                                                                                                                                                                                                                                                                                                                                                           </t>
  </si>
  <si>
    <t xml:space="preserve">96,32</t>
  </si>
  <si>
    <t xml:space="preserve">CABO DE COBRE UNIPOLAR 50 MM2, BLINDADO, ISOLACAO 12/20 KV EPR, COBERTURA EM PVC                                                                                                                                                                                                                                                                                                                                                                                                                          </t>
  </si>
  <si>
    <t xml:space="preserve">114,97</t>
  </si>
  <si>
    <t xml:space="preserve">CABO DE COBRE UNIPOLAR 50 MM2, BLINDADO, ISOLACAO 3,6/6 KV EPR, COBERTURA EM PVC                                                                                                                                                                                                                                                                                                                                                                                                                          </t>
  </si>
  <si>
    <t xml:space="preserve">129,26</t>
  </si>
  <si>
    <t xml:space="preserve">CABO DE COBRE UNIPOLAR 50 MM2, BLINDADO, ISOLACAO 6/10 KV EPR, COBERTURA EM PVC                                                                                                                                                                                                                                                                                                                                                                                                                           </t>
  </si>
  <si>
    <t xml:space="preserve">117,63</t>
  </si>
  <si>
    <t xml:space="preserve">CABO DE COBRE UNIPOLAR 70 MM2, BLINDADO, ISOLACAO 12/20 KV EPR, COBERTURA EM PVC                                                                                                                                                                                                                                                                                                                                                                                                                          </t>
  </si>
  <si>
    <t xml:space="preserve">142,99</t>
  </si>
  <si>
    <t xml:space="preserve">CABO DE COBRE UNIPOLAR 70 MM2, BLINDADO, ISOLACAO 3,6/6 KV EPR, COBERTURA EM PVC                                                                                                                                                                                                                                                                                                                                                                                                                          </t>
  </si>
  <si>
    <t xml:space="preserve">138,60</t>
  </si>
  <si>
    <t xml:space="preserve">CABO DE COBRE UNIPOLAR 70 MM2, BLINDADO, ISOLACAO 6/10 KV EPR, COBERTURA EM PVC                                                                                                                                                                                                                                                                                                                                                                                                                           </t>
  </si>
  <si>
    <t xml:space="preserve">154,70</t>
  </si>
  <si>
    <t xml:space="preserve">CABO DE COBRE UNIPOLAR 95 MM2, BLINDADO, ISOLACAO 12/20 KV EPR, COBERTURA EM PVC                                                                                                                                                                                                                                                                                                                                                                                                                          </t>
  </si>
  <si>
    <t xml:space="preserve">175,07</t>
  </si>
  <si>
    <t xml:space="preserve">CABO DE COBRE UNIPOLAR 95 MM2, BLINDADO, ISOLACAO 3,6/6 KV EPR, COBERTURA EM PVC                                                                                                                                                                                                                                                                                                                                                                                                                          </t>
  </si>
  <si>
    <t xml:space="preserve">185,20</t>
  </si>
  <si>
    <t xml:space="preserve">CABO DE COBRE UNIPOLAR 95 MM2, BLINDADO, ISOLACAO 6/10 KV EPR, COBERTURA EM PVC                                                                                                                                                                                                                                                                                                                                                                                                                           </t>
  </si>
  <si>
    <t xml:space="preserve">189,72</t>
  </si>
  <si>
    <t xml:space="preserve">CABO DE COBRE, FLEXIVEL, CLASSE 4 OU 5, ISOLACAO EM PVC/A, ANTICHAMA BWF-B, COBERTURA PVC-ST1, ANTICHAMA BWF-B, 1 CONDUTOR, 0,6/1 KV, SECAO NOMINAL 1,5 MM2                                                                                                                                                                                                                                                                                                                                               </t>
  </si>
  <si>
    <t xml:space="preserve">2,32</t>
  </si>
  <si>
    <t xml:space="preserve">CABO DE COBRE, FLEXIVEL, CLASSE 4 OU 5, ISOLACAO EM PVC/A, ANTICHAMA BWF-B, COBERTURA PVC-ST1, ANTICHAMA BWF-B, 1 CONDUTOR, 0,6/1 KV, SECAO NOMINAL 10 MM2                                                                                                                                                                                                                                                                                                                                                </t>
  </si>
  <si>
    <t xml:space="preserve">10,09</t>
  </si>
  <si>
    <t xml:space="preserve">CABO DE COBRE, FLEXIVEL, CLASSE 4 OU 5, ISOLACAO EM PVC/A, ANTICHAMA BWF-B, COBERTURA PVC-ST1, ANTICHAMA BWF-B, 1 CONDUTOR, 0,6/1 KV, SECAO NOMINAL 120 MM2                                                                                                                                                                                                                                                                                                                                               </t>
  </si>
  <si>
    <t xml:space="preserve">110,86</t>
  </si>
  <si>
    <t xml:space="preserve">CABO DE COBRE, FLEXIVEL, CLASSE 4 OU 5, ISOLACAO EM PVC/A, ANTICHAMA BWF-B, COBERTURA PVC-ST1, ANTICHAMA BWF-B, 1 CONDUTOR, 0,6/1 KV, SECAO NOMINAL 150 MM2                                                                                                                                                                                                                                                                                                                                               </t>
  </si>
  <si>
    <t xml:space="preserve">137,36</t>
  </si>
  <si>
    <t xml:space="preserve">CABO DE COBRE, FLEXIVEL, CLASSE 4 OU 5, ISOLACAO EM PVC/A, ANTICHAMA BWF-B, COBERTURA PVC-ST1, ANTICHAMA BWF-B, 1 CONDUTOR, 0,6/1 KV, SECAO NOMINAL 16 MM2                                                                                                                                                                                                                                                                                                                                                </t>
  </si>
  <si>
    <t xml:space="preserve">15,47</t>
  </si>
  <si>
    <t xml:space="preserve">CABO DE COBRE, FLEXIVEL, CLASSE 4 OU 5, ISOLACAO EM PVC/A, ANTICHAMA BWF-B, COBERTURA PVC-ST1, ANTICHAMA BWF-B, 1 CONDUTOR, 0,6/1 KV, SECAO NOMINAL 185 MM2                                                                                                                                                                                                                                                                                                                                               </t>
  </si>
  <si>
    <t xml:space="preserve">168,38</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</si>
  <si>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</si>
  <si>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240 MM2                                                                                                                                                                                                                                                                                                                                               </t>
  </si>
  <si>
    <t xml:space="preserve">221,73</t>
  </si>
  <si>
    <t xml:space="preserve">CABO DE COBRE, FLEXIVEL, CLASSE 4 OU 5, ISOLACAO EM PVC/A, ANTICHAMA BWF-B, COBERTURA PVC-ST1, ANTICHAMA BWF-B, 1 CONDUTOR, 0,6/1 KV, SECAO NOMINAL 25 MM2                                                                                                                                                                                                                                                                                                                                                </t>
  </si>
  <si>
    <t xml:space="preserve">23,56</t>
  </si>
  <si>
    <t xml:space="preserve">CABO DE COBRE, FLEXIVEL, CLASSE 4 OU 5, ISOLACAO EM PVC/A, ANTICHAMA BWF-B, COBERTURA PVC-ST1, ANTICHAMA BWF-B, 1 CONDUTOR, 0,6/1 KV, SECAO NOMINAL 300 MM2                                                                                                                                                                                                                                                                                                                                               </t>
  </si>
  <si>
    <t xml:space="preserve">277,48</t>
  </si>
  <si>
    <t xml:space="preserve">CABO DE COBRE, FLEXIVEL, CLASSE 4 OU 5, ISOLACAO EM PVC/A, ANTICHAMA BWF-B, COBERTURA PVC-ST1, ANTICHAMA BWF-B, 1 CONDUTOR, 0,6/1 KV, SECAO NOMINAL 35 MM2                                                                                                                                                                                                                                                                                                                                                </t>
  </si>
  <si>
    <t xml:space="preserve">32,47</t>
  </si>
  <si>
    <t xml:space="preserve">CABO DE COBRE, FLEXIVEL, CLASSE 4 OU 5, ISOLACAO EM PVC/A, ANTICHAMA BWF-B, COBERTURA PVC-ST1, ANTICHAMA BWF-B, 1 CONDUTOR, 0,6/1 KV, SECAO NOMINAL 4 MM2                                                                                                                                                                                                                                                                                                                                                 </t>
  </si>
  <si>
    <t xml:space="preserve">CABO DE COBRE, FLEXIVEL, CLASSE 4 OU 5, ISOLACAO EM PVC/A, ANTICHAMA BWF-B, COBERTURA PVC-ST1, ANTICHAMA BWF-B, 1 CONDUTOR, 0,6/1 KV, SECAO NOMINAL 400 MM2                                                                                                                                                                                                                                                                                                                                               </t>
  </si>
  <si>
    <t xml:space="preserve">361,98</t>
  </si>
  <si>
    <t xml:space="preserve">CABO DE COBRE, FLEXIVEL, CLASSE 4 OU 5, ISOLACAO EM PVC/A, ANTICHAMA BWF-B, COBERTURA PVC-ST1, ANTICHAMA BWF-B, 1 CONDUTOR, 0,6/1 KV, SECAO NOMINAL 50 MM2                                                                                                                                                                                                                                                                                                                                                </t>
  </si>
  <si>
    <t xml:space="preserve">46,28</t>
  </si>
  <si>
    <t xml:space="preserve">CABO DE COBRE, FLEXIVEL, CLASSE 4 OU 5, ISOLACAO EM PVC/A, ANTICHAMA BWF-B, COBERTURA PVC-ST1, ANTICHAMA BWF-B, 1 CONDUTOR, 0,6/1 KV, SECAO NOMINAL 500 MM2                                                                                                                                                                                                                                                                                                                                               </t>
  </si>
  <si>
    <t xml:space="preserve">464,99</t>
  </si>
  <si>
    <t xml:space="preserve">CABO DE COBRE, FLEXIVEL, CLASSE 4 OU 5, ISOLACAO EM PVC/A, ANTICHAMA BWF-B, COBERTURA PVC-ST1, ANTICHAMA BWF-B, 1 CONDUTOR, 0,6/1 KV, SECAO NOMINAL 6 MM2                                                                                                                                                                                                                                                                                                                                                 </t>
  </si>
  <si>
    <t xml:space="preserve">CABO DE COBRE, FLEXIVEL, CLASSE 4 OU 5, ISOLACAO EM PVC/A, ANTICHAMA BWF-B, COBERTURA PVC-ST1, ANTICHAMA BWF-B, 1 CONDUTOR, 0,6/1 KV, SECAO NOMINAL 70 MM2                                                                                                                                                                                                                                                                                                                                                </t>
  </si>
  <si>
    <t xml:space="preserve">64,11</t>
  </si>
  <si>
    <t xml:space="preserve">CABO DE COBRE, FLEXIVEL, CLASSE 4 OU 5, ISOLACAO EM PVC/A, ANTICHAMA BWF-B, COBERTURA PVC-ST1, ANTICHAMA BWF-B, 1 CONDUTOR, 0,6/1 KV, SECAO NOMINAL 95 MM2                                                                                                                                                                                                                                                                                                                                                </t>
  </si>
  <si>
    <t xml:space="preserve">85,16</t>
  </si>
  <si>
    <t xml:space="preserve">CABO DE COBRE, FLEXIVEL, CLASSE 4 OU 5, ISOLACAO EM PVC/A, ANTICHAMA BWF-B, 1 CONDUTOR, 450/750 V, SECAO NOMINAL 0,5 MM2                                                                                                                                                                                                                                                                                                                                                                                  </t>
  </si>
  <si>
    <t xml:space="preserve">0,61</t>
  </si>
  <si>
    <t xml:space="preserve">CABO DE COBRE, FLEXIVEL, CLASSE 4 OU 5, ISOLACAO EM PVC/A, ANTICHAMA BWF-B, 1 CONDUTOR, 450/750 V, SECAO NOMINAL 0,75 MM2                                                                                                                                                                                                                                                                                                                                                                                 </t>
  </si>
  <si>
    <t xml:space="preserve">CABO DE COBRE, FLEXIVEL, CLASSE 4 OU 5, ISOLACAO EM PVC/A, ANTICHAMA BWF-B, 1 CONDUTOR, 450/750 V, SECAO NOMINAL 1,0 MM2                                                                                                                                                                                                                                                                                                                                                                                  </t>
  </si>
  <si>
    <t xml:space="preserve">CABO DE COBRE, FLEXIVEL, CLASSE 4 OU 5, ISOLACAO EM PVC/A, ANTICHAMA BWF-B, 1 CONDUTOR, 450/750 V, SECAO NOMINAL 1,5 MM2                                                                                                                                                                                                                                                                                                                                                                                  </t>
  </si>
  <si>
    <t xml:space="preserve">1,36</t>
  </si>
  <si>
    <t xml:space="preserve">CABO DE COBRE, FLEXIVEL, CLASSE 4 OU 5, ISOLACAO EM PVC/A, ANTICHAMA BWF-B, 1 CONDUTOR, 450/750 V, SECAO NOMINAL 10 MM2                                                                                                                                                                                                                                                                                                                                                                                   </t>
  </si>
  <si>
    <t xml:space="preserve">CABO DE COBRE, FLEXIVEL, CLASSE 4 OU 5, ISOLACAO EM PVC/A, ANTICHAMA BWF-B, 1 CONDUTOR, 450/750 V, SECAO NOMINAL 120 MM2                                                                                                                                                                                                                                                                                                                                                                                  </t>
  </si>
  <si>
    <t xml:space="preserve">109,70</t>
  </si>
  <si>
    <t xml:space="preserve">CABO DE COBRE, FLEXIVEL, CLASSE 4 OU 5, ISOLACAO EM PVC/A, ANTICHAMA BWF-B, 1 CONDUTOR, 450/750 V, SECAO NOMINAL 150 MM2                                                                                                                                                                                                                                                                                                                                                                                  </t>
  </si>
  <si>
    <t xml:space="preserve">136,96</t>
  </si>
  <si>
    <t xml:space="preserve">CABO DE COBRE, FLEXIVEL, CLASSE 4 OU 5, ISOLACAO EM PVC/A, ANTICHAMA BWF-B, 1 CONDUTOR, 450/750 V, SECAO NOMINAL 16 MM2                                                                                                                                                                                                                                                                                                                                                                                   </t>
  </si>
  <si>
    <t xml:space="preserve">14,25</t>
  </si>
  <si>
    <t xml:space="preserve">CABO DE COBRE, FLEXIVEL, CLASSE 4 OU 5, ISOLACAO EM PVC/A, ANTICHAMA BWF-B, 1 CONDUTOR, 450/750 V, SECAO NOMINAL 185 MM2                                                                                                                                                                                                                                                                                                                                                                                  </t>
  </si>
  <si>
    <t xml:space="preserve">166,68</t>
  </si>
  <si>
    <t xml:space="preserve">CABO DE COBRE, FLEXIVEL, CLASSE 4 OU 5, ISOLACAO EM PVC/A, ANTICHAMA BWF-B, 1 CONDUTOR, 450/750 V, SECAO NOMINAL 2,5 MM2                                                                                                                                                                                                                                                                                                                                                                                  </t>
  </si>
  <si>
    <t xml:space="preserve">2,16</t>
  </si>
  <si>
    <t xml:space="preserve">CABO DE COBRE, FLEXIVEL, CLASSE 4 OU 5, ISOLACAO EM PVC/A, ANTICHAMA BWF-B, 1 CONDUTOR, 450/750 V, SECAO NOMINAL 240 MM2                                                                                                                                                                                                                                                                                                                                                                                  </t>
  </si>
  <si>
    <t xml:space="preserve">220,30</t>
  </si>
  <si>
    <t xml:space="preserve">CABO DE COBRE, FLEXIVEL, CLASSE 4 OU 5, ISOLACAO EM PVC/A, ANTICHAMA BWF-B, 1 CONDUTOR, 450/750 V, SECAO NOMINAL 25 MM2                                                                                                                                                                                                                                                                                                                                                                                   </t>
  </si>
  <si>
    <t xml:space="preserve">22,87</t>
  </si>
  <si>
    <t xml:space="preserve">CABO DE COBRE, FLEXIVEL, CLASSE 4 OU 5, ISOLACAO EM PVC/A, ANTICHAMA BWF-B, 1 CONDUTOR, 450/750 V, SECAO NOMINAL 35 MM2                                                                                                                                                                                                                                                                                                                                                                                   </t>
  </si>
  <si>
    <t xml:space="preserve">31,45</t>
  </si>
  <si>
    <t xml:space="preserve">CABO DE COBRE, FLEXIVEL, CLASSE 4 OU 5, ISOLACAO EM PVC/A, ANTICHAMA BWF-B, 1 CONDUTOR, 450/750 V, SECAO NOMINAL 4 MM2                                                                                                                                                                                                                                                                                                                                                                                    </t>
  </si>
  <si>
    <t xml:space="preserve">CABO DE COBRE, FLEXIVEL, CLASSE 4 OU 5, ISOLACAO EM PVC/A, ANTICHAMA BWF-B, 1 CONDUTOR, 450/750 V, SECAO NOMINAL 50 MM2                                                                                                                                                                                                                                                                                                                                                                                   </t>
  </si>
  <si>
    <t xml:space="preserve">46,16</t>
  </si>
  <si>
    <t xml:space="preserve">CABO DE COBRE, FLEXIVEL, CLASSE 4 OU 5, ISOLACAO EM PVC/A, ANTICHAMA BWF-B, 1 CONDUTOR, 450/750 V, SECAO NOMINAL 6 MM2                                                                                                                                                                                                                                                                                                                                                                                    </t>
  </si>
  <si>
    <t xml:space="preserve">5,41</t>
  </si>
  <si>
    <t xml:space="preserve">CABO DE COBRE, FLEXIVEL, CLASSE 4 OU 5, ISOLACAO EM PVC/A, ANTICHAMA BWF-B, 1 CONDUTOR, 450/750 V, SECAO NOMINAL 70 MM2                                                                                                                                                                                                                                                                                                                                                                                   </t>
  </si>
  <si>
    <t xml:space="preserve">64,92</t>
  </si>
  <si>
    <t xml:space="preserve">CABO DE COBRE, FLEXIVEL, CLASSE 4 OU 5, ISOLACAO EM PVC/A, ANTICHAMA BWF-B, 1 CONDUTOR, 450/750 V, SECAO NOMINAL 95 MM2                                                                                                                                                                                                                                                                                                                                                                                   </t>
  </si>
  <si>
    <t xml:space="preserve">85,10</t>
  </si>
  <si>
    <t xml:space="preserve">CABO DE COBRE, RIGIDO, CLASSE 2, COMPACTADO, BLINDADO, ISOLACAO EM EPR OU XLPE, COBERTURA ANTICHAMA EM PVC, PEAD OU HFFR, 1 CONDUTOR, 20/35 KV, SECAO NOMINAL 120 MM2                                                                                                                                                                                                                                                                                                                                     </t>
  </si>
  <si>
    <t xml:space="preserve">219,68</t>
  </si>
  <si>
    <t xml:space="preserve">CABO DE COBRE, RIGIDO, CLASSE 2, COMPACTADO, BLINDADO, ISOLACAO EM EPR OU XLPE, COBERTURA ANTICHAMA EM PVC, PEAD OU HFFR, 1 CONDUTOR, 20/35 KV, SECAO NOMINAL 150 MM2                                                                                                                                                                                                                                                                                                                                     </t>
  </si>
  <si>
    <t xml:space="preserve">258,26</t>
  </si>
  <si>
    <t xml:space="preserve">CABO DE COBRE, RIGIDO, CLASSE 2, COMPACTADO, BLINDADO, ISOLACAO EM EPR OU XLPE, COBERTURA ANTICHAMA EM PVC, PEAD OU HFFR, 1 CONDUTOR, 20/35 KV, SECAO NOMINAL 185 MM2                                                                                                                                                                                                                                                                                                                                     </t>
  </si>
  <si>
    <t xml:space="preserve">281,42</t>
  </si>
  <si>
    <t xml:space="preserve">CABO DE COBRE, RIGIDO, CLASSE 2, COMPACTADO, BLINDADO, ISOLACAO EM EPR OU XLPE, COBERTURA ANTICHAMA EM PVC, PEAD OU HFFR, 1 CONDUTOR, 20/35 KV, SECAO NOMINAL 240 MM2                                                                                                                                                                                                                                                                                                                                     </t>
  </si>
  <si>
    <t xml:space="preserve">349,87</t>
  </si>
  <si>
    <t xml:space="preserve">CABO DE COBRE, RIGIDO, CLASSE 2, COMPACTADO, BLINDADO, ISOLACAO EM EPR OU XLPE, COBERTURA ANTICHAMA EM PVC, PEAD OU HFFR, 1 CONDUTOR, 20/35 KV, SECAO NOMINAL 300 MM2                                                                                                                                                                                                                                                                                                                                     </t>
  </si>
  <si>
    <t xml:space="preserve">412,38</t>
  </si>
  <si>
    <t xml:space="preserve">CABO DE COBRE, RIGIDO, CLASSE 2, COMPACTADO, BLINDADO, ISOLACAO EM EPR OU XLPE, COBERTURA ANTICHAMA EM PVC, PEAD OU HFFR, 1 CONDUTOR, 20/35 KV, SECAO NOMINAL 400 MM2                                                                                                                                                                                                                                                                                                                                     </t>
  </si>
  <si>
    <t xml:space="preserve">485,21</t>
  </si>
  <si>
    <t xml:space="preserve">CABO DE COBRE, RIGIDO, CLASSE 2, COMPACTADO, BLINDADO, ISOLACAO EM EPR OU XLPE, COBERTURA ANTICHAMA EM PVC, PEAD OU HFFR, 1 CONDUTOR, 20/35 KV, SECAO NOMINAL 50 MM2                                                                                                                                                                                                                                                                                                                                      </t>
  </si>
  <si>
    <t xml:space="preserve">147,53</t>
  </si>
  <si>
    <t xml:space="preserve">CABO DE COBRE, RIGIDO, CLASSE 2, COMPACTADO, BLINDADO, ISOLACAO EM EPR OU XLPE, COBERTURA ANTICHAMA EM PVC, PEAD OU HFFR, 1 CONDUTOR, 20/35 KV, SECAO NOMINAL 500 MM2                                                                                                                                                                                                                                                                                                                                     </t>
  </si>
  <si>
    <t xml:space="preserve">663,19</t>
  </si>
  <si>
    <t xml:space="preserve">CABO DE COBRE, RIGIDO, CLASSE 2, COMPACTADO, BLINDADO, ISOLACAO EM EPR OU XLPE, COBERTURA ANTICHAMA EM PVC, PEAD OU HFFR, 1 CONDUTOR, 20/35 KV, SECAO NOMINAL 70 MM2                                                                                                                                                                                                                                                                                                                                      </t>
  </si>
  <si>
    <t xml:space="preserve">175,09</t>
  </si>
  <si>
    <t xml:space="preserve">CABO DE COBRE, RIGIDO, CLASSE 2, COMPACTADO, BLINDADO, ISOLACAO EM EPR OU XLPE, COBERTURA ANTICHAMA EM PVC, PEAD OU HFFR, 1 CONDUTOR, 20/35 KV, SECAO NOMINAL 95 MM2                                                                                                                                                                                                                                                                                                                                      </t>
  </si>
  <si>
    <t xml:space="preserve">208,89</t>
  </si>
  <si>
    <t xml:space="preserve">CABO DE COBRE, RIGIDO, CLASSE 2, ISOLACAO EM PVC/A, ANTICHAMA BWF-B, 1 CONDUTOR, 450/750 V, SECAO NOMINAL 1,5 MM2                                                                                                                                                                                                                                                                                                                                                                                         </t>
  </si>
  <si>
    <t xml:space="preserve">1,31</t>
  </si>
  <si>
    <t xml:space="preserve">CABO DE COBRE, RIGIDO, CLASSE 2, ISOLACAO EM PVC/A, ANTICHAMA BWF-B, 1 CONDUTOR, 450/750 V, SECAO NOMINAL 10 MM2                                                                                                                                                                                                                                                                                                                                                                                          </t>
  </si>
  <si>
    <t xml:space="preserve">9,81</t>
  </si>
  <si>
    <t xml:space="preserve">CABO DE COBRE, RIGIDO, CLASSE 2, ISOLACAO EM PVC/A, ANTICHAMA BWF-B, 1 CONDUTOR, 450/750 V, SECAO NOMINAL 150 MM2                                                                                                                                                                                                                                                                                                                                                                                         </t>
  </si>
  <si>
    <t xml:space="preserve">134,29</t>
  </si>
  <si>
    <t xml:space="preserve">CABO DE COBRE, RIGIDO, CLASSE 2, ISOLACAO EM PVC/A, ANTICHAMA BWF-B, 1 CONDUTOR, 450/750 V, SECAO NOMINAL 16 MM2                                                                                                                                                                                                                                                                                                                                                                                          </t>
  </si>
  <si>
    <t xml:space="preserve">15,35</t>
  </si>
  <si>
    <t xml:space="preserve">CABO DE COBRE, RIGIDO, CLASSE 2, ISOLACAO EM PVC/A, ANTICHAMA BWF-B, 1 CONDUTOR, 450/750 V, SECAO NOMINAL 185 MM2                                                                                                                                                                                                                                                                                                                                                                                         </t>
  </si>
  <si>
    <t xml:space="preserve">164,82</t>
  </si>
  <si>
    <t xml:space="preserve">CABO DE COBRE, RIGIDO, CLASSE 2, ISOLACAO EM PVC/A, ANTICHAMA BWF-B, 1 CONDUTOR, 450/750 V, SECAO NOMINAL 2,5 MM2                                                                                                                                                                                                                                                                                                                                                                                         </t>
  </si>
  <si>
    <t xml:space="preserve">CABO DE COBRE, RIGIDO, CLASSE 2, ISOLACAO EM PVC/A, ANTICHAMA BWF-B, 1 CONDUTOR, 450/750 V, SECAO NOMINAL 240 MM2                                                                                                                                                                                                                                                                                                                                                                                         </t>
  </si>
  <si>
    <t xml:space="preserve">217,79</t>
  </si>
  <si>
    <t xml:space="preserve">CABO DE COBRE, RIGIDO, CLASSE 2, ISOLACAO EM PVC/A, ANTICHAMA BWF-B, 1 CONDUTOR, 450/750 V, SECAO NOMINAL 25 MM2                                                                                                                                                                                                                                                                                                                                                                                          </t>
  </si>
  <si>
    <t xml:space="preserve">23,46</t>
  </si>
  <si>
    <t xml:space="preserve">CABO DE COBRE, RIGIDO, CLASSE 2, ISOLACAO EM PVC/A, ANTICHAMA BWF-B, 1 CONDUTOR, 450/750 V, SECAO NOMINAL 300 MM2                                                                                                                                                                                                                                                                                                                                                                                         </t>
  </si>
  <si>
    <t xml:space="preserve">269,56</t>
  </si>
  <si>
    <t xml:space="preserve">CABO DE COBRE, RIGIDO, CLASSE 2, ISOLACAO EM PVC/A, ANTICHAMA BWF-B, 1 CONDUTOR, 450/750 V, SECAO NOMINAL 35 MM2                                                                                                                                                                                                                                                                                                                                                                                          </t>
  </si>
  <si>
    <t xml:space="preserve">31,88</t>
  </si>
  <si>
    <t xml:space="preserve">CABO DE COBRE, RIGIDO, CLASSE 2, ISOLACAO EM PVC/A, ANTICHAMA BWF-B, 1 CONDUTOR, 450/750 V, SECAO NOMINAL 4 MM2                                                                                                                                                                                                                                                                                                                                                                                           </t>
  </si>
  <si>
    <t xml:space="preserve">CABO DE COBRE, RIGIDO, CLASSE 2, ISOLACAO EM PVC/A, ANTICHAMA BWF-B, 1 CONDUTOR, 450/750 V, SECAO NOMINAL 400 MM2                                                                                                                                                                                                                                                                                                                                                                                         </t>
  </si>
  <si>
    <t xml:space="preserve">348,75</t>
  </si>
  <si>
    <t xml:space="preserve">CABO DE COBRE, RIGIDO, CLASSE 2, ISOLACAO EM PVC/A, ANTICHAMA BWF-B, 1 CONDUTOR, 450/750 V, SECAO NOMINAL 50 MM2                                                                                                                                                                                                                                                                                                                                                                                          </t>
  </si>
  <si>
    <t xml:space="preserve">45,23</t>
  </si>
  <si>
    <t xml:space="preserve">CABO DE COBRE, RIGIDO, CLASSE 2, ISOLACAO EM PVC/A, ANTICHAMA BWF-B, 1 CONDUTOR, 450/750 V, SECAO NOMINAL 500 MM2                                                                                                                                                                                                                                                                                                                                                                                         </t>
  </si>
  <si>
    <t xml:space="preserve">432,11</t>
  </si>
  <si>
    <t xml:space="preserve">CABO DE COBRE, RIGIDO, CLASSE 2, ISOLACAO EM PVC/A, ANTICHAMA BWF-B, 1 CONDUTOR, 450/750 V, SECAO NOMINAL 6 MM2                                                                                                                                                                                                                                                                                                                                                                                           </t>
  </si>
  <si>
    <t xml:space="preserve">5,63</t>
  </si>
  <si>
    <t xml:space="preserve">CABO DE COBRE, RIGIDO, CLASSE 2, ISOLACAO EM PVC/A, ANTICHAMA BWF-B, 1 CONDUTOR, 450/750 V, SECAO NOMINAL 70 MM2                                                                                                                                                                                                                                                                                                                                                                                          </t>
  </si>
  <si>
    <t xml:space="preserve">62,47</t>
  </si>
  <si>
    <t xml:space="preserve">CABO DE COBRE, RIGIDO, CLASSE 2, ISOLACAO EM PVC/A, ANTICHAMA BWF-B, 1 CONDUTOR, 450/750 V, SECAO NOMINAL 95 MM2                                                                                                                                                                                                                                                                                                                                                                                          </t>
  </si>
  <si>
    <t xml:space="preserve">84,62</t>
  </si>
  <si>
    <t xml:space="preserve">CABO DE PAR TRANCADO UTP, 4 PARES, CATEGORIA 5E                                                                                                                                                                                                                                                                                                                                                                                                                                                           </t>
  </si>
  <si>
    <t xml:space="preserve">1,25</t>
  </si>
  <si>
    <t xml:space="preserve">CABO DE PAR TRANCADO UTP, 4 PARES, CATEGORIA 6                                                                                                                                                                                                                                                                                                                                                                                                                                                            </t>
  </si>
  <si>
    <t xml:space="preserve">1,89</t>
  </si>
  <si>
    <t xml:space="preserve">CABO FLEXIVEL PVC 750 V, 2 CONDUTORES DE 1,5 MM2                                                                                                                                                                                                                                                                                                                                                                                                                                                          </t>
  </si>
  <si>
    <t xml:space="preserve">5,28</t>
  </si>
  <si>
    <t xml:space="preserve">CABO FLEXIVEL PVC 750 V, 2 CONDUTORES DE 10,0 MM2                                                                                                                                                                                                                                                                                                                                                                                                                                                         </t>
  </si>
  <si>
    <t xml:space="preserve">25,39</t>
  </si>
  <si>
    <t xml:space="preserve">CABO FLEXIVEL PVC 750 V, 2 CONDUTORES DE 4,0 MM2                                                                                                                                                                                                                                                                                                                                                                                                                                                          </t>
  </si>
  <si>
    <t xml:space="preserve">CABO FLEXIVEL PVC 750 V, 2 CONDUTORES DE 6,0 MM2                                                                                                                                                                                                                                                                                                                                                                                                                                                          </t>
  </si>
  <si>
    <t xml:space="preserve">CABO FLEXIVEL PVC 750 V, 3 CONDUTORES DE 1,5 MM2                                                                                                                                                                                                                                                                                                                                                                                                                                                          </t>
  </si>
  <si>
    <t xml:space="preserve">7,00</t>
  </si>
  <si>
    <t xml:space="preserve">CABO FLEXIVEL PVC 750 V, 3 CONDUTORES DE 10,0 MM2                                                                                                                                                                                                                                                                                                                                                                                                                                                         </t>
  </si>
  <si>
    <t xml:space="preserve">35,04</t>
  </si>
  <si>
    <t xml:space="preserve">CABO FLEXIVEL PVC 750 V, 3 CONDUTORES DE 4,0 MM2                                                                                                                                                                                                                                                                                                                                                                                                                                                          </t>
  </si>
  <si>
    <t xml:space="preserve">16,25</t>
  </si>
  <si>
    <t xml:space="preserve">CABO FLEXIVEL PVC 750 V, 3 CONDUTORES DE 6,0 MM2                                                                                                                                                                                                                                                                                                                                                                                                                                                          </t>
  </si>
  <si>
    <t xml:space="preserve">23,03</t>
  </si>
  <si>
    <t xml:space="preserve">CABO FLEXIVEL PVC 750 V, 4 CONDUTORES DE 1,5 MM2                                                                                                                                                                                                                                                                                                                                                                                                                                                          </t>
  </si>
  <si>
    <t xml:space="preserve">8,94</t>
  </si>
  <si>
    <t xml:space="preserve">CABO FLEXIVEL PVC 750 V, 4 CONDUTORES DE 10,0 MM2                                                                                                                                                                                                                                                                                                                                                                                                                                                         </t>
  </si>
  <si>
    <t xml:space="preserve">48,16</t>
  </si>
  <si>
    <t xml:space="preserve">CABO FLEXIVEL PVC 750 V, 4 CONDUTORES DE 4,0 MM2                                                                                                                                                                                                                                                                                                                                                                                                                                                          </t>
  </si>
  <si>
    <t xml:space="preserve">20,75</t>
  </si>
  <si>
    <t xml:space="preserve">CABO FLEXIVEL PVC 750 V, 4 CONDUTORES DE 6,0 MM2                                                                                                                                                                                                                                                                                                                                                                                                                                                          </t>
  </si>
  <si>
    <t xml:space="preserve">30,38</t>
  </si>
  <si>
    <t xml:space="preserve">CABO MULTIPOLAR DE COBRE, FLEXIVEL, CLASSE 4 OU 5, ISOLACAO EM HEPR, COBERTURA EM PVC-ST2, ANTICHAMA BWF-B, 0,6/1 KV, 3 CONDUTORES DE 1,5 MM2                                                                                                                                                                                                                                                                                                                                                             </t>
  </si>
  <si>
    <t xml:space="preserve">5,91</t>
  </si>
  <si>
    <t xml:space="preserve">CABO MULTIPOLAR DE COBRE, FLEXIVEL, CLASSE 4 OU 5, ISOLACAO EM HEPR, COBERTURA EM PVC-ST2, ANTICHAMA BWF-B, 0,6/1 KV, 3 CONDUTORES DE 10 MM2                                                                                                                                                                                                                                                                                                                                                              </t>
  </si>
  <si>
    <t xml:space="preserve">31,48</t>
  </si>
  <si>
    <t xml:space="preserve">CABO MULTIPOLAR DE COBRE, FLEXIVEL, CLASSE 4 OU 5, ISOLACAO EM HEPR, COBERTURA EM PVC-ST2, ANTICHAMA BWF-B, 0,6/1 KV, 3 CONDUTORES DE 120 MM2                                                                                                                                                                                                                                                                                                                                                             </t>
  </si>
  <si>
    <t xml:space="preserve">363,21</t>
  </si>
  <si>
    <t xml:space="preserve">CABO MULTIPOLAR DE COBRE, FLEXIVEL, CLASSE 4 OU 5, ISOLACAO EM HEPR, COBERTURA EM PVC-ST2, ANTICHAMA BWF-B, 0,6/1 KV, 3 CONDUTORES DE 16 MM2                                                                                                                                                                                                                                                                                                                                                              </t>
  </si>
  <si>
    <t xml:space="preserve">49,22</t>
  </si>
  <si>
    <t xml:space="preserve">CABO MULTIPOLAR DE COBRE, FLEXIVEL, CLASSE 4 OU 5, ISOLACAO EM HEPR, COBERTURA EM PVC-ST2, ANTICHAMA BWF-B, 0,6/1 KV, 3 CONDUTORES DE 2,5 MM2                                                                                                                                                                                                                                                                                                                                                             </t>
  </si>
  <si>
    <t xml:space="preserve">8,76</t>
  </si>
  <si>
    <t xml:space="preserve">CABO MULTIPOLAR DE COBRE, FLEXIVEL, CLASSE 4 OU 5, ISOLACAO EM HEPR, COBERTURA EM PVC-ST2, ANTICHAMA BWF-B, 0,6/1 KV, 3 CONDUTORES DE 25 MM2                                                                                                                                                                                                                                                                                                                                                              </t>
  </si>
  <si>
    <t xml:space="preserve">76,16</t>
  </si>
  <si>
    <t xml:space="preserve">CABO MULTIPOLAR DE COBRE, FLEXIVEL, CLASSE 4 OU 5, ISOLACAO EM HEPR, COBERTURA EM PVC-ST2, ANTICHAMA BWF-B, 0,6/1 KV, 3 CONDUTORES DE 35 MM2                                                                                                                                                                                                                                                                                                                                                              </t>
  </si>
  <si>
    <t xml:space="preserve">103,12</t>
  </si>
  <si>
    <t xml:space="preserve">CABO MULTIPOLAR DE COBRE, FLEXIVEL, CLASSE 4 OU 5, ISOLACAO EM HEPR, COBERTURA EM PVC-ST2, ANTICHAMA BWF-B, 0,6/1 KV, 3 CONDUTORES DE 4 MM2                                                                                                                                                                                                                                                                                                                                                               </t>
  </si>
  <si>
    <t xml:space="preserve">13,34</t>
  </si>
  <si>
    <t xml:space="preserve">CABO MULTIPOLAR DE COBRE, FLEXIVEL, CLASSE 4 OU 5, ISOLACAO EM HEPR, COBERTURA EM PVC-ST2, ANTICHAMA BWF-B, 0,6/1 KV, 3 CONDUTORES DE 50 MM2                                                                                                                                                                                                                                                                                                                                                              </t>
  </si>
  <si>
    <t xml:space="preserve">151,91</t>
  </si>
  <si>
    <t xml:space="preserve">CABO MULTIPOLAR DE COBRE, FLEXIVEL, CLASSE 4 OU 5, ISOLACAO EM HEPR, COBERTURA EM PVC-ST2, ANTICHAMA BWF-B, 0,6/1 KV, 3 CONDUTORES DE 6 MM2                                                                                                                                                                                                                                                                                                                                                               </t>
  </si>
  <si>
    <t xml:space="preserve">18,99</t>
  </si>
  <si>
    <t xml:space="preserve">CABO MULTIPOLAR DE COBRE, FLEXIVEL, CLASSE 4 OU 5, ISOLACAO EM HEPR, COBERTURA EM PVC-ST2, ANTICHAMA BWF-B, 0,6/1 KV, 3 CONDUTORES DE 70 MM2                                                                                                                                                                                                                                                                                                                                                              </t>
  </si>
  <si>
    <t xml:space="preserve">213,15</t>
  </si>
  <si>
    <t xml:space="preserve">CABO MULTIPOLAR DE COBRE, FLEXIVEL, CLASSE 4 OU 5, ISOLACAO EM HEPR, COBERTURA EM PVC-ST2, ANTICHAMA BWF-B, 0,6/1 KV, 3 CONDUTORES DE 95 MM2                                                                                                                                                                                                                                                                                                                                                              </t>
  </si>
  <si>
    <t xml:space="preserve">279,40</t>
  </si>
  <si>
    <t xml:space="preserve">CABO TELEFONICO CCI 50, 1 PAR, USO INTERNO, SEM BLINDAGEM                                                                                                                                                                                                                                                                                                                                                                                                                                                 </t>
  </si>
  <si>
    <t xml:space="preserve">0,82</t>
  </si>
  <si>
    <t xml:space="preserve">CABO TELEFONICO CCI 50, 2 PARES, USO INTERNO, SEM BLINDAGEM                                                                                                                                                                                                                                                                                                                                                                                                                                               </t>
  </si>
  <si>
    <t xml:space="preserve">CABO TELEFONICO CCI 50, 3 PARES, USO INTERNO, SEM BLINDAGEM                                                                                                                                                                                                                                                                                                                                                                                                                                               </t>
  </si>
  <si>
    <t xml:space="preserve">2,21</t>
  </si>
  <si>
    <t xml:space="preserve">CABO TELEFONICO CCI 50, 4 PARES, USO INTERNO, SEM BLINDAGEM                                                                                                                                                                                                                                                                                                                                                                                                                                               </t>
  </si>
  <si>
    <t xml:space="preserve">2,81</t>
  </si>
  <si>
    <t xml:space="preserve">CABO TELEFONICO CCI 50, 5 PARES, USO INTERNO, SEM BLINDAGEM                                                                                                                                                                                                                                                                                                                                                                                                                                               </t>
  </si>
  <si>
    <t xml:space="preserve">3,78</t>
  </si>
  <si>
    <t xml:space="preserve">CABO TELEFONICO CCI 50, 6 PARES, USO INTERNO, SEM BLINDAGEM                                                                                                                                                                                                                                                                                                                                                                                                                                               </t>
  </si>
  <si>
    <t xml:space="preserve">4,35</t>
  </si>
  <si>
    <t xml:space="preserve">CABO TELEFONICO CI 50, 10 PARES, USO INTERNO                                                                                                                                                                                                                                                                                                                                                                                                                                                              </t>
  </si>
  <si>
    <t xml:space="preserve">8,54</t>
  </si>
  <si>
    <t xml:space="preserve">CABO TELEFONICO CI 50, 20 PARES, USO INTERNO                                                                                                                                                                                                                                                                                                                                                                                                                                                              </t>
  </si>
  <si>
    <t xml:space="preserve">16,55</t>
  </si>
  <si>
    <t xml:space="preserve">CABO TELEFONICO CI 50, 200 PARES, USO INTERNO                                                                                                                                                                                                                                                                                                                                                                                                                                                             </t>
  </si>
  <si>
    <t xml:space="preserve">160,92</t>
  </si>
  <si>
    <t xml:space="preserve">CABO TELEFONICO CI 50, 30 PARES, USO INTERNO                                                                                                                                                                                                                                                                                                                                                                                                                                                              </t>
  </si>
  <si>
    <t xml:space="preserve">22,53</t>
  </si>
  <si>
    <t xml:space="preserve">CABO TELEFONICO CI 50, 50 PARES, USO INTERNO                                                                                                                                                                                                                                                                                                                                                                                                                                                              </t>
  </si>
  <si>
    <t xml:space="preserve">40,00</t>
  </si>
  <si>
    <t xml:space="preserve">CABO TELEFONICO CI 50, 75 PARES, USO INTERNO                                                                                                                                                                                                                                                                                                                                                                                                                                                              </t>
  </si>
  <si>
    <t xml:space="preserve">65,32</t>
  </si>
  <si>
    <t xml:space="preserve">CABO TELEFONICO CTP - APL - 50, 10 PARES, USO EXTERNO                                                                                                                                                                                                                                                                                                                                                                                                                                                     </t>
  </si>
  <si>
    <t xml:space="preserve">11,08</t>
  </si>
  <si>
    <t xml:space="preserve">CABO TELEFONICO CTP - APL - 50, 100 PARES, USO EXTERNO                                                                                                                                                                                                                                                                                                                                                                                                                                                    </t>
  </si>
  <si>
    <t xml:space="preserve">80,48</t>
  </si>
  <si>
    <t xml:space="preserve">CABO TELEFONICO CTP - APL - 50, 20 PARES, USO EXTERNO                                                                                                                                                                                                                                                                                                                                                                                                                                                     </t>
  </si>
  <si>
    <t xml:space="preserve">19,29</t>
  </si>
  <si>
    <t xml:space="preserve">CABO TELEFONICO CTP - APL - 50, 30 PARES, USO EXTERNO                                                                                                                                                                                                                                                                                                                                                                                                                                                     </t>
  </si>
  <si>
    <t xml:space="preserve">26,17</t>
  </si>
  <si>
    <t xml:space="preserve">CACAMBA METALICA BASCULANTE COM CAPACIDADE DE 10 M3 (INCLUI MONTAGEM, NAO INCLUI CAMINHAO)                                                                                                                                                                                                                                                                                                                                                                                                                </t>
  </si>
  <si>
    <t xml:space="preserve">74.596,40</t>
  </si>
  <si>
    <t xml:space="preserve">CACAMBA METALICA BASCULANTE COM CAPACIDADE DE 12 M3 (INCLUI MONTAGEM, NAO INCLUI CAMINHAO)                                                                                                                                                                                                                                                                                                                                                                                                                </t>
  </si>
  <si>
    <t xml:space="preserve">84.708,77</t>
  </si>
  <si>
    <t xml:space="preserve">CACAMBA METALICA BASCULANTE COM CAPACIDADE DE 6 M3 (INCLUI MONTAGEM, NAO INCLUI CAMINHAO)                                                                                                                                                                                                                                                                                                                                                                                                                 </t>
  </si>
  <si>
    <t xml:space="preserve">55.932,10</t>
  </si>
  <si>
    <t xml:space="preserve">CACAMBA METALICA BASCULANTE COM CAPACIDADE DE 8 M3 (INCLUI MONTAGEM, NAO INCLUI CAMINHAO)                                                                                                                                                                                                                                                                                                                                                                                                                 </t>
  </si>
  <si>
    <t xml:space="preserve">67.398,19</t>
  </si>
  <si>
    <t xml:space="preserve">CADEADO SIMPLES, CORPO EM LATAO MACICO, COM LARGURA DE 25 MM E ALTURA DE APROX 25 MM, HASTE CEMENTADA (NAO LONGA), EM ACO TEMPERADO COM DIAMETRO DE APROX 5,0 MM, INCLUINDO 2 CHAVES                                                                                                                                                                                                                                                                                                                      </t>
  </si>
  <si>
    <t xml:space="preserve">15,85</t>
  </si>
  <si>
    <t xml:space="preserve">CADEADO SIMPLES, CORPO EM LATAO MACICO, COM LARGURA DE 35 MM E ALTURA DE APROX 30 MM, HASTE CEMENTADA (NAO LONGA), EM ACO TEMPERADO COM DIAMETRO DE APROX 6,0 MM, INCLUINDO 2 CHAVES                                                                                                                                                                                                                                                                                                                      </t>
  </si>
  <si>
    <t xml:space="preserve">23,59</t>
  </si>
  <si>
    <t xml:space="preserve">CADEADO SIMPLES, CORPO EM LATAO MACICO, COM LARGURA DE 50 MM E ALTURA DE APROX 40 MM, HASTE CEMENTADA EM ACO TEMPERADO COM DIAMETRO DE APROX 8,0 MM, INCLUINDO 2 CHAVES                                                                                                                                                                                                                                                                                                                                   </t>
  </si>
  <si>
    <t xml:space="preserve">33,71</t>
  </si>
  <si>
    <t xml:space="preserve">CADEIRA SUSPENSA MANUAL / BALANCIM INDIVIDUAL (NBR 14751)                                                                                                                                                                                                                                                                                                                                                                                                                                                 </t>
  </si>
  <si>
    <t xml:space="preserve">1.010,73</t>
  </si>
  <si>
    <t xml:space="preserve">CAIBRO APARELHADO  *7,5 X 7,5* CM, EM MACARANDUBA, ANGELIM OU EQUIVALENTE DA REGIAO                                                                                                                                                                                                                                                                                                                                                                                                                       </t>
  </si>
  <si>
    <t xml:space="preserve">27,96</t>
  </si>
  <si>
    <t xml:space="preserve">CAIBRO APARELHADO *6 X 8* CM, EM MACARANDUBA, ANGELIM OU EQUIVALENTE DA REGIAO                                                                                                                                                                                                                                                                                                                                                                                                                            </t>
  </si>
  <si>
    <t xml:space="preserve">23,41</t>
  </si>
  <si>
    <t xml:space="preserve">CAIBRO NAO APARELHADO  *7,5 X 7,5* CM, EM MACARANDUBA, ANGELIM OU EQUIVALENTE DA REGIAO -  BRUTA                                                                                                                                                                                                                                                                                                                                                                                                          </t>
  </si>
  <si>
    <t xml:space="preserve">26,79</t>
  </si>
  <si>
    <t xml:space="preserve">CAIBRO NAO APARELHADO *5 X 6* CM, EM MACARANDUBA, ANGELIM OU EQUIVALENTE DA REGIAO -  BRUTA                                                                                                                                                                                                                                                                                                                                                                                                               </t>
  </si>
  <si>
    <t xml:space="preserve">13,70</t>
  </si>
  <si>
    <t xml:space="preserve">CAIBRO NAO APARELHADO,  *6 X 8* CM,  EM MACARANDUBA, ANGELIM OU EQUIVALENTE DA REGIAO -  BRUTA                                                                                                                                                                                                                                                                                                                                                                                                            </t>
  </si>
  <si>
    <t xml:space="preserve">21,80</t>
  </si>
  <si>
    <t xml:space="preserve">CAIBRO ROLICO DE MADEIRA TRATADA, D = 4 A 7 CM, H = 3,00 M, EM EUCALIPTO OU EQUIVALENTE DA REGIAO                                                                                                                                                                                                                                                                                                                                                                                                         </t>
  </si>
  <si>
    <t xml:space="preserve">25,20</t>
  </si>
  <si>
    <t xml:space="preserve">CAIBRO 5 X 5 CM EM PINUS, MISTA OU EQUIVALENTE DA REGIAO - BRUTA                                                                                                                                                                                                                                                                                                                                                                                                                                          </t>
  </si>
  <si>
    <t xml:space="preserve">6,00</t>
  </si>
  <si>
    <t xml:space="preserve">CAIXA D'AGUA DE FIBRA DE VIDRO, PARA 500 LITROS, COM TAMPA                                                                                                                                                                                                                                                                                                                                                                                                                                                </t>
  </si>
  <si>
    <t xml:space="preserve">375,00</t>
  </si>
  <si>
    <t xml:space="preserve">CAIXA D'AGUA EM POLIETILENO 1000 LITROS, COM TAMPA                                                                                                                                                                                                                                                                                                                                                                                                                                                        </t>
  </si>
  <si>
    <t xml:space="preserve">369,95</t>
  </si>
  <si>
    <t xml:space="preserve">CAIXA D'AGUA EM POLIETILENO 1500 LITROS, COM TAMPA                                                                                                                                                                                                                                                                                                                                                                                                                                                        </t>
  </si>
  <si>
    <t xml:space="preserve">751,36</t>
  </si>
  <si>
    <t xml:space="preserve">CAIXA D'AGUA EM POLIETILENO 2000 LITROS, COM TAMPA                                                                                                                                                                                                                                                                                                                                                                                                                                                        </t>
  </si>
  <si>
    <t xml:space="preserve">843,97</t>
  </si>
  <si>
    <t xml:space="preserve">CAIXA D'AGUA EM POLIETILENO 500 LITROS, COM TAMPA                                                                                                                                                                                                                                                                                                                                                                                                                                                         </t>
  </si>
  <si>
    <t xml:space="preserve">212,40</t>
  </si>
  <si>
    <t xml:space="preserve">CAIXA D'AGUA EM POLIETILENO 750 LITROS, COM TAMPA                                                                                                                                                                                                                                                                                                                                                                                                                                                         </t>
  </si>
  <si>
    <t xml:space="preserve">364,25</t>
  </si>
  <si>
    <t xml:space="preserve">CAIXA D'AGUA FIBRA DE VIDRO PARA 1000 LITROS, COM TAMPA                                                                                                                                                                                                                                                                                                                                                                                                                                                   </t>
  </si>
  <si>
    <t xml:space="preserve">515,39</t>
  </si>
  <si>
    <t xml:space="preserve">CAIXA D'AGUA FIBRA DE VIDRO PARA 10000 LITROS, COM TAMPA                                                                                                                                                                                                                                                                                                                                                                                                                                                  </t>
  </si>
  <si>
    <t xml:space="preserve">4.978,04</t>
  </si>
  <si>
    <t xml:space="preserve">CAIXA D'AGUA FIBRA DE VIDRO PARA 1500 LITROS, COM TAMPA                                                                                                                                                                                                                                                                                                                                                                                                                                                   </t>
  </si>
  <si>
    <t xml:space="preserve">836,20</t>
  </si>
  <si>
    <t xml:space="preserve">CAIXA D'AGUA FIBRA DE VIDRO PARA 2000 LITROS, COM TAMPA                                                                                                                                                                                                                                                                                                                                                                                                                                                   </t>
  </si>
  <si>
    <t xml:space="preserve">1.077,92</t>
  </si>
  <si>
    <t xml:space="preserve">CAIXA D'AGUA FIBRA DE VIDRO PARA 5000 LITROS, COM TAMPA                                                                                                                                                                                                                                                                                                                                                                                                                                                   </t>
  </si>
  <si>
    <t xml:space="preserve">2.400,70</t>
  </si>
  <si>
    <t xml:space="preserve">CAIXA DE ATERRAMENTO EM CONCRETO PRÃ-MOLDADO, DIAMETRO DE 0,30 M E ALTURA DE 0,35 M, SEM FUNDO E COM TAMPA                                                                                                                                                                                                                                                                                                                                                                                               </t>
  </si>
  <si>
    <t xml:space="preserve">53,67</t>
  </si>
  <si>
    <t xml:space="preserve">CAIXA DE CONCRETO ARMADO PRE-MOLDADO, COM FUNDO E SEM TAMPA, DIMENSOES DE 0,30 X 0,30 X 0,30 M                                                                                                                                                                                                                                                                                                                                                                                                            </t>
  </si>
  <si>
    <t xml:space="preserve">58,03</t>
  </si>
  <si>
    <t xml:space="preserve">CAIXA DE CONCRETO ARMADO PRE-MOLDADO, COM FUNDO E SEM TAMPA, DIMENSOES DE 0,40 X 0,40 X 0,40 M                                                                                                                                                                                                                                                                                                                                                                                                            </t>
  </si>
  <si>
    <t xml:space="preserve">106,39</t>
  </si>
  <si>
    <t xml:space="preserve">CAIXA DE CONCRETO ARMADO PRE-MOLDADO, COM FUNDO E SEM TAMPA, DIMENSOES DE 0,60 X 0,60 X 0,50 M                                                                                                                                                                                                                                                                                                                                                                                                            </t>
  </si>
  <si>
    <t xml:space="preserve">186,19</t>
  </si>
  <si>
    <t xml:space="preserve">CAIXA DE CONCRETO ARMADO PRE-MOLDADO, COM FUNDO E SEM TAMPA, DIMENSOES DE 0,80 X 0,80 X 0,50 M                                                                                                                                                                                                                                                                                                                                                                                                            </t>
  </si>
  <si>
    <t xml:space="preserve">337,56</t>
  </si>
  <si>
    <t xml:space="preserve">CAIXA DE CONCRETO ARMADO PRE-MOLDADO, COM FUNDO E SEM TAMPA, DIMENSOES DE 1,00 X 1,00 X 0,50 M                                                                                                                                                                                                                                                                                                                                                                                                            </t>
  </si>
  <si>
    <t xml:space="preserve">604,51</t>
  </si>
  <si>
    <t xml:space="preserve">CAIXA DE CONCRETO ARMADO PRE-MOLDADO, COM FUNDO E TAMPA, DIMENSOES DE 0,30 X 0,30 X 0,30 M                                                                                                                                                                                                                                                                                                                                                                                                                </t>
  </si>
  <si>
    <t xml:space="preserve">89,46</t>
  </si>
  <si>
    <t xml:space="preserve">CAIXA DE CONCRETO ARMADO PRE-MOLDADO, COM FUNDO E TAMPA, DIMENSOES DE 0,40 X 0,40 X 0,40 M                                                                                                                                                                                                                                                                                                                                                                                                                </t>
  </si>
  <si>
    <t xml:space="preserve">164,42</t>
  </si>
  <si>
    <t xml:space="preserve">CAIXA DE CONCRETO ARMADO PRE-MOLDADO, COM FUNDO E TAMPA, DIMENSOES DE 0,60 X 0,60 X 0,50 M                                                                                                                                                                                                                                                                                                                                                                                                                </t>
  </si>
  <si>
    <t xml:space="preserve">208,92</t>
  </si>
  <si>
    <t xml:space="preserve">CAIXA DE CONCRETO ARMADO PRE-MOLDADO, SEM FUNDO, QUADRADA, DIMENSOES DE 0,30 X 0,30 X 0,30 M                                                                                                                                                                                                                                                                                                                                                                                                              </t>
  </si>
  <si>
    <t xml:space="preserve">46,29</t>
  </si>
  <si>
    <t xml:space="preserve">CAIXA DE CONCRETO ARMADO PRE-MOLDADO, SEM FUNDO, QUADRADA, DIMENSOES DE 0,40 X 0,40 X 0,40 M                                                                                                                                                                                                                                                                                                                                                                                                              </t>
  </si>
  <si>
    <t xml:space="preserve">76,89</t>
  </si>
  <si>
    <t xml:space="preserve">CAIXA DE CONCRETO ARMADO PRE-MOLDADO, SEM FUNDO, QUADRADA, DIMENSOES DE 0,60 X 0,60 X 0,50 M                                                                                                                                                                                                                                                                                                                                                                                                              </t>
  </si>
  <si>
    <t xml:space="preserve">148,95</t>
  </si>
  <si>
    <t xml:space="preserve">CAIXA DE CONCRETO ARMADO PRE-MOLDADO, SEM FUNDO, QUADRADA, DIMENSOES DE 0,80 X 0,80 X 0,50 M                                                                                                                                                                                                                                                                                                                                                                                                              </t>
  </si>
  <si>
    <t xml:space="preserve">309,51</t>
  </si>
  <si>
    <t xml:space="preserve">CAIXA DE CONCRETO ARMADO PRE-MOLDADO, SEM FUNDO, QUADRADA, DIMENSOES DE 1,00 X 1,00 X 0,50 M                                                                                                                                                                                                                                                                                                                                                                                                              </t>
  </si>
  <si>
    <t xml:space="preserve">487,96</t>
  </si>
  <si>
    <t xml:space="preserve">CAIXA DE DERIVACAO PARA MEDIDOR DE ENERGIA, COM BARRAMENTO MONOFASICO, EM POLICARBONATO / TERMOPLASTICO - MODULO (PADRAO CONCESSIONARIA LOCAL)                                                                                                                                                                                                                                                                                                                                                            </t>
  </si>
  <si>
    <t xml:space="preserve">213,62</t>
  </si>
  <si>
    <t xml:space="preserve">CAIXA DE DERIVACAO PARA MEDIDOR DE ENERGIA, COM BARRAMENTO POLIFASICO, EM POLICARBONATO / TERMOPLASTICO - MODULO (PADRAO CONCESSIONARIA LOCAL)                                                                                                                                                                                                                                                                                                                                                            </t>
  </si>
  <si>
    <t xml:space="preserve">227,01</t>
  </si>
  <si>
    <t xml:space="preserve">CAIXA DE DESCARGA DE PLASTICO EXTERNA, DE *9* L, PUXADOR FIO DE NYLON, NAO INCLUSO CANO, BOLSA, ENGATE                                                                                                                                                                                                                                                                                                                                                                                                    </t>
  </si>
  <si>
    <t xml:space="preserve">55,90</t>
  </si>
  <si>
    <t xml:space="preserve">CAIXA DE DESCARGA PLASTICA DE EMBUTIR COMPLETA, COM ESPELHO PLASTICO, CAPACIDADE 6 A 10 L, ACESSORIOS INCLUSOS                                                                                                                                                                                                                                                                                                                                                                                            </t>
  </si>
  <si>
    <t xml:space="preserve">1.235,68</t>
  </si>
  <si>
    <t xml:space="preserve">CAIXA DE GORDURA CILINDRICA EM CONCRETO SIMPLES,  PRE-MOLDADA, COM DIAMETRO DE 40 CM E ALTURA DE 45 CM, COM TAMPA                                                                                                                                                                                                                                                                                                                                                                                         </t>
  </si>
  <si>
    <t xml:space="preserve">CAIXA DE GORDURA EM PVC, DIAMETRO MINIMO 300 MM, DIAMETRO DE SAIDA 100 MM, CAPACIDADE  APROXIMADA 18 LITROS, COM TAMPA E CESTO                                                                                                                                                                                                                                                                                                                                                                            </t>
  </si>
  <si>
    <t xml:space="preserve">333,47</t>
  </si>
  <si>
    <t xml:space="preserve">CAIXA DE INCENDIO/ABRIGO PARA MANGUEIRA, DE EMBUTIR/INTERNA, COM 75 X 45 X 17 CM, EM CHAPA DE ACO, PORTA COM VENTILACAO, VISOR COM A INSCRICAO "INCENDIO", SUPORTE/CESTA INTERNA PARA A MANGUEIRA, PINTURA ELETROSTATICA VERMELHA                                                                                                                                                                                                                                                                         </t>
  </si>
  <si>
    <t xml:space="preserve">327,93</t>
  </si>
  <si>
    <t xml:space="preserve">CAIXA DE INCENDIO/ABRIGO PARA MANGUEIRA, DE EMBUTIR/INTERNA, COM 90 X 60 X 17 CM, EM CHAPA DE ACO, PORTA COM VENTILACAO, VISOR COM A INSCRICAO "INCENDIO", SUPORTE/CESTA INTERNA PARA A MANGUEIRA, PINTURA ELETROSTATICA VERMELHA                                                                                                                                                                                                                                                                         </t>
  </si>
  <si>
    <t xml:space="preserve">414,79</t>
  </si>
  <si>
    <t xml:space="preserve">CAIXA DE INCENDIO/ABRIGO PARA MANGUEIRA, DE SOBREPOR/EXTERNA, COM 75 X 45 X 17 CM, EM CHAPA DE ACO, PORTA COM VENTILACAO, VISOR COM A INSCRICAO "INCENDIO", SUPORTE/CESTA INTERNA PARA A MANGUEIRA, PINTURA ELETROSTATICA VERMELHA                                                                                                                                                                                                                                                                        </t>
  </si>
  <si>
    <t xml:space="preserve">343,55</t>
  </si>
  <si>
    <t xml:space="preserve">CAIXA DE INCENDIO/ABRIGO PARA MANGUEIRA, DE SOBREPOR/EXTERNA, COM 90 X 60 X 17 CM, EM CHAPA DE ACO, PORTA COM VENTILACAO, VISOR COM A INSCRICAO "INCENDIO", SUPORTE/CESTA INTERNA PARA A MANGUEIRA, PINTURA ELETROSTATICA VERMELHA                                                                                                                                                                                                                                                                        </t>
  </si>
  <si>
    <t xml:space="preserve">CAIXA DE INSPECAO PARA ATERRAMENTO E PARA RAIOS, EM POLIPROPILENO,  DIAMETRO = 300 MM X ALTURA = 400 MM                                                                                                                                                                                                                                                                                                                                                                                                   </t>
  </si>
  <si>
    <t xml:space="preserve">38,40</t>
  </si>
  <si>
    <t xml:space="preserve">CAIXA DE INSPECAO PARA ATERRAMENTO OU OUTRO USO, EM PVC, DN = 250 X 250 MM                                                                                                                                                                                                                                                                                                                                                                                                                                </t>
  </si>
  <si>
    <t xml:space="preserve">44,53</t>
  </si>
  <si>
    <t xml:space="preserve">CAIXA DE INSPECAO PARA ATERRAMENTO OU OUTRO USO, EM PVC, DN = 300 X *300* MM                                                                                                                                                                                                                                                                                                                                                                                                                              </t>
  </si>
  <si>
    <t xml:space="preserve">71,13</t>
  </si>
  <si>
    <t xml:space="preserve">CAIXA DE INSPECAO PARA ATERRAMENTO OU OUTRO USO, EM PVC, DN = 300 X 250 MM                                                                                                                                                                                                                                                                                                                                                                                                                                </t>
  </si>
  <si>
    <t xml:space="preserve">60,69</t>
  </si>
  <si>
    <t xml:space="preserve">CAIXA DE INSPECAO PARA ATERRAMENTO OU OUTRO USO, EM PVC, DN = 300 X 600 MM                                                                                                                                                                                                                                                                                                                                                                                                                                </t>
  </si>
  <si>
    <t xml:space="preserve">132,89</t>
  </si>
  <si>
    <t xml:space="preserve">CAIXA DE LUZ "3 X 3" EM ACO ESMALTADA                                                                                                                                                                                                                                                                                                                                                                                                                                                                     </t>
  </si>
  <si>
    <t xml:space="preserve">2,29</t>
  </si>
  <si>
    <t xml:space="preserve">CAIXA DE LUZ "4 X 2" EM ACO ESMALTADA                                                                                                                                                                                                                                                                                                                                                                                                                                                                     </t>
  </si>
  <si>
    <t xml:space="preserve">2,37</t>
  </si>
  <si>
    <t xml:space="preserve">CAIXA DE LUZ "4 X 4" EM ACO ESMALTADA                                                                                                                                                                                                                                                                                                                                                                                                                                                                     </t>
  </si>
  <si>
    <t xml:space="preserve">CAIXA DE PASSAGEM / DERIVACAO / LUZ, OCTOGONAL 4 X4, EM ACO ESMALTADA, COM FUNDO MOVEL SIMPLES (FMS)                                                                                                                                                                                                                                                                                                                                                                                                      </t>
  </si>
  <si>
    <t xml:space="preserve">CAIXA DE PASSAGEM ELETRICA DE PAREDE, DE EMBUTIR, EM PVC, COM TAMPA APARAFUSADA, DIMENSOES 120 X 120 X *75* MM                                                                                                                                                                                                                                                                                                                                                                                            </t>
  </si>
  <si>
    <t xml:space="preserve">28,83</t>
  </si>
  <si>
    <t xml:space="preserve">CAIXA DE PASSAGEM ELETRICA DE PAREDE, DE EMBUTIR, EM PVC, COM TAMPA APARAFUSADA, DIMENSOES 150 X 150 X *75* MM                                                                                                                                                                                                                                                                                                                                                                                            </t>
  </si>
  <si>
    <t xml:space="preserve">35,26</t>
  </si>
  <si>
    <t xml:space="preserve">CAIXA DE PASSAGEM ELETRICA DE PAREDE, DE EMBUTIR, EM PVC, COM TAMPA APARAFUSADA, DIMENSOES 200 X 200 X *90* MM                                                                                                                                                                                                                                                                                                                                                                                            </t>
  </si>
  <si>
    <t xml:space="preserve">57,98</t>
  </si>
  <si>
    <t xml:space="preserve">CAIXA DE PASSAGEM ELETRICA DE PAREDE, DE EMBUTIR, EM TERMOPLASTICO / PVC, COM TAMPA APARAFUSADA, DIMENSOES 400 X 400 X *120* MM                                                                                                                                                                                                                                                                                                                                                                           </t>
  </si>
  <si>
    <t xml:space="preserve">192,19</t>
  </si>
  <si>
    <t xml:space="preserve">CAIXA DE PASSAGEM ELETRICA DE PAREDE, DE SOBREPOR, EM PVC, COM TAMPA APARAFUSADA, DIMENSOES 300 X 300 X *100* MM                                                                                                                                                                                                                                                                                                                                                                                          </t>
  </si>
  <si>
    <t xml:space="preserve">116,86</t>
  </si>
  <si>
    <t xml:space="preserve">CAIXA DE PASSAGEM ELETRICA DE PAREDE, DE SOBREPOR, EM PVC, COM TAMPA APARAFUSADA, DIMENSOES, 400 X 400 X *120* MM                                                                                                                                                                                                                                                                                                                                                                                         </t>
  </si>
  <si>
    <t xml:space="preserve">172,08</t>
  </si>
  <si>
    <t xml:space="preserve">CAIXA DE PASSAGEM ELETRICA DE PAREDE, DE SOBREPOR, EM TERMOPLASTICO / PVC, COM TAMPA APARAFUSA, DIMENSOES 200 X 200 X *100* MM                                                                                                                                                                                                                                                                                                                                                                            </t>
  </si>
  <si>
    <t xml:space="preserve">65,10</t>
  </si>
  <si>
    <t xml:space="preserve">CAIXA DE PASSAGEM ELETRICA DE PAREDE, DE SOBREPOR, EM TERMOPLASTICO / PVC, COM TAMPA APARAFUSADA, DIMENSOES, 150 X 150 X *100* MM                                                                                                                                                                                                                                                                                                                                                                         </t>
  </si>
  <si>
    <t xml:space="preserve">38,57</t>
  </si>
  <si>
    <t xml:space="preserve">CAIXA DE PASSAGEM ELETRICA, PARA PISO, EM PVC, DIMENSOES DE 3/4" A 4"                                                                                                                                                                                                                                                                                                                                                                                                                                     </t>
  </si>
  <si>
    <t xml:space="preserve">456,23</t>
  </si>
  <si>
    <t xml:space="preserve">CAIXA DE PASSAGEM METALICA DE SOBREPOR COM TAMPA PARAFUSADA, DIMENSOES 20 X 20 X 10 CM                                                                                                                                                                                                                                                                                                                                                                                                                    </t>
  </si>
  <si>
    <t xml:space="preserve">48,04</t>
  </si>
  <si>
    <t xml:space="preserve">CAIXA DE PASSAGEM METALICA DE SOBREPOR COM TAMPA PARAFUSADA, DIMENSOES 30 X 30 X 10 CM                                                                                                                                                                                                                                                                                                                                                                                                                    </t>
  </si>
  <si>
    <t xml:space="preserve">94,43</t>
  </si>
  <si>
    <t xml:space="preserve">CAIXA DE PASSAGEM METALICA DE SOBREPOR COM TAMPA PARAFUSADA, DIMENSOES 40 X 40 X 15 CM                                                                                                                                                                                                                                                                                                                                                                                                                    </t>
  </si>
  <si>
    <t xml:space="preserve">151,78</t>
  </si>
  <si>
    <t xml:space="preserve">CAIXA DE PASSAGEM METALICA DE SOBREPOR COM TAMPA PARAFUSADA, DIMENSOES 50 X 50 X 15 CM                                                                                                                                                                                                                                                                                                                                                                                                                    </t>
  </si>
  <si>
    <t xml:space="preserve">227,03</t>
  </si>
  <si>
    <t xml:space="preserve">CAIXA DE PASSAGEM METALICA DE SOBREPOR COM TAMPA PARAFUSADA, DIMENSOES 60 X 60 X 20 CM                                                                                                                                                                                                                                                                                                                                                                                                                    </t>
  </si>
  <si>
    <t xml:space="preserve">303,00</t>
  </si>
  <si>
    <t xml:space="preserve">CAIXA DE PASSAGEM METALICA DE SOBREPOR COM TAMPA PARAFUSADA, DIMENSOES 70 X 70 X 20 CM                                                                                                                                                                                                                                                                                                                                                                                                                    </t>
  </si>
  <si>
    <t xml:space="preserve">366,19</t>
  </si>
  <si>
    <t xml:space="preserve">CAIXA DE PASSAGEM METALICA DE SOBREPOR COM TAMPA PARAFUSADA, DIMENSOES 80 X 80 X 20 CM                                                                                                                                                                                                                                                                                                                                                                                                                    </t>
  </si>
  <si>
    <t xml:space="preserve">464,13</t>
  </si>
  <si>
    <t xml:space="preserve">CAIXA DE PASSAGEM METALICA, DE SOBREPOR, COM TAMPA APARAFUSADA, DIMENSOES 15 X 15 X *10* CM                                                                                                                                                                                                                                                                                                                                                                                                               </t>
  </si>
  <si>
    <t xml:space="preserve">33,69</t>
  </si>
  <si>
    <t xml:space="preserve">CAIXA DE PASSAGEM METALICA, DE SOBREPOR, COM TAMPA APARAFUSADA, DIMENSOES 35 X 35 X *12* CM                                                                                                                                                                                                                                                                                                                                                                                                               </t>
  </si>
  <si>
    <t xml:space="preserve">110,62</t>
  </si>
  <si>
    <t xml:space="preserve">CAIXA DE PASSAGEM/ LUZ / TELEFONIA, DE EMBUTIR,  EM CHAPA DE ACO GALVANIZADO, DIMENSOES 150 X 150 X 15 CM (PADRAO CONCESSIONARIA LOCAL)                                                                                                                                                                                                                                                                                                                                                                   </t>
  </si>
  <si>
    <t xml:space="preserve">2.127,10</t>
  </si>
  <si>
    <t xml:space="preserve">CAIXA DE PASSAGEM/ LUZ / TELEFONIA, DE EMBUTIR,  EM CHAPA DE ACO GALVANIZADO, DIMENSOES 20 X 20 X *12* CM (PADRAO CONCESSIONARIA LOCAL)                                                                                                                                                                                                                                                                                                                                                                   </t>
  </si>
  <si>
    <t xml:space="preserve">91,58</t>
  </si>
  <si>
    <t xml:space="preserve">CAIXA DE PASSAGEM/ LUZ / TELEFONIA, DE EMBUTIR,  EM CHAPA DE ACO GALVANIZADO, DIMENSOES 200 X 200 X 20 CM (PADRAO CONCESSIONARIA LOCAL)                                                                                                                                                                                                                                                                                                                                                                   </t>
  </si>
  <si>
    <t xml:space="preserve">4.154,97</t>
  </si>
  <si>
    <t xml:space="preserve">CAIXA DE PASSAGEM/ LUZ / TELEFONIA, DE EMBUTIR,  EM CHAPA DE ACO GALVANIZADO, DIMENSOES 40 X 40 X *12* CM (PADRAO CONCESSIONARIA LOCAL)                                                                                                                                                                                                                                                                                                                                                                   </t>
  </si>
  <si>
    <t xml:space="preserve">202,84</t>
  </si>
  <si>
    <t xml:space="preserve">CAIXA DE PASSAGEM/ LUZ / TELEFONIA, DE EMBUTIR,  EM CHAPA DE ACO GALVANIZADO, DIMENSOES 60 X 60 X *12* CM (PADRAO CONCESSIONARIA LOCAL)                                                                                                                                                                                                                                                                                                                                                                   </t>
  </si>
  <si>
    <t xml:space="preserve">336,13</t>
  </si>
  <si>
    <t xml:space="preserve">CAIXA DE PASSAGEM/ LUZ / TELEFONIA, DE EMBUTIR,  EM CHAPA DE ACO GALVANIZADO, DIMENSOES 80 X 80 X *12* CM (PADRAO CONCESSIONARIA LOCAL)                                                                                                                                                                                                                                                                                                                                                                   </t>
  </si>
  <si>
    <t xml:space="preserve">502,51</t>
  </si>
  <si>
    <t xml:space="preserve">CAIXA DE PASSAGEM/ LUZ / TELEFONIA, DE EMBUTIR, EM CHAPA DE ACO GALVANIZADO, DIMENSOES 120 X 120 X *12* CM (PADRAO CONCESSIONARIA LOCAL)                                                                                                                                                                                                                                                                                                                                                                  </t>
  </si>
  <si>
    <t xml:space="preserve">1.010,88</t>
  </si>
  <si>
    <t xml:space="preserve">CAIXA DE PASSAGEM/ LUZ / TELEFONIA, DE SOBREPOR,  EM CHAPA DE ACO GALVANIZADO, DIMENSOES 80 X 80 X *12* CM (PADRAO CONCESSIONARIA LOCAL)                                                                                                                                                                                                                                                                                                                                                                  </t>
  </si>
  <si>
    <t xml:space="preserve">629,44</t>
  </si>
  <si>
    <t xml:space="preserve">CAIXA DE PASSAGEM, EM PVC, DE 4" X 2", PARA ELETRODUTO FLEXIVEL CORRUGADO                                                                                                                                                                                                                                                                                                                                                                                                                                 </t>
  </si>
  <si>
    <t xml:space="preserve">1,96</t>
  </si>
  <si>
    <t xml:space="preserve">CAIXA DE PASSAGEM, EM PVC, DE 4" X 4", PARA ELETRODUTO FLEXIVEL CORRUGADO                                                                                                                                                                                                                                                                                                                                                                                                                                 </t>
  </si>
  <si>
    <t xml:space="preserve">3,91</t>
  </si>
  <si>
    <t xml:space="preserve">CAIXA DE PROTECAO EXTERNA PARA MEDIDOR HOROSAZONAL, DE BAIXA TENSAO, COM MODULO, EM CHAPA DE ACO (PADRAO DA CONCESSIONARIA LOCAL)                                                                                                                                                                                                                                                                                                                                                                         </t>
  </si>
  <si>
    <t xml:space="preserve">3.953,21</t>
  </si>
  <si>
    <t xml:space="preserve">CAIXA DE PROTECAO PARA TRANSFORMADOR CORRENTE, EM CHAPA DE ACO 18 USG (PADRAO DA CONCESSIONARIA LOCAL)                                                                                                                                                                                                                                                                                                                                                                                                    </t>
  </si>
  <si>
    <t xml:space="preserve">1.264,94</t>
  </si>
  <si>
    <t xml:space="preserve">CAIXA INTERNA/EXTERNA DE MEDICAO PARA 1 MEDIDOR TRIFASICO, COM VISOR, EM CHAPA DE ACO 18 USG (PADRAO DA CONCESSIONARIA LOCAL)                                                                                                                                                                                                                                                                                                                                                                             </t>
  </si>
  <si>
    <t xml:space="preserve">400,88</t>
  </si>
  <si>
    <t xml:space="preserve">CAIXA INTERNA/EXTERNA DE MEDICAO PARA 4 MEDIDORES MONOFASICOS, COM VISOR, EM CHAPA DE ACO 18 USG (PADRAO DA CONCESSIONARIA LOCAL)                                                                                                                                                                                                                                                                                                                                                                         </t>
  </si>
  <si>
    <t xml:space="preserve">649,11</t>
  </si>
  <si>
    <t xml:space="preserve">CAIXA MODULAR PARA MEDIDOR DE ENERGIA AGRUPADA, EM POLICARBONATO /  TERMOPLASTICO, COM SUPORTE PARA DISJUNTOR (PADRAO DA CONCESSIONARIA LOCAL)                                                                                                                                                                                                                                                                                                                                                            </t>
  </si>
  <si>
    <t xml:space="preserve">126,64</t>
  </si>
  <si>
    <t xml:space="preserve">CAIXA OCTOGONAL DE FUNDO MOVEL, EM PVC, DE 3" X 3", PARA ELETRODUTO FLEXIVEL CORRUGADO                                                                                                                                                                                                                                                                                                                                                                                                                    </t>
  </si>
  <si>
    <t xml:space="preserve">3,52</t>
  </si>
  <si>
    <t xml:space="preserve">CAIXA OCTOGONAL DE FUNDO MOVEL, EM PVC, DE 4" X 4", PARA ELETRODUTO FLEXIVEL CORRUGADO                                                                                                                                                                                                                                                                                                                                                                                                                    </t>
  </si>
  <si>
    <t xml:space="preserve">5,08</t>
  </si>
  <si>
    <t xml:space="preserve">CAIXA PARA HIDROMETRO CONCRETO PRE MOLDADO, *0,24 M X 0,45 M X 0,30* M (L X C X A)                                                                                                                                                                                                                                                                                                                                                                                                                        </t>
  </si>
  <si>
    <t xml:space="preserve">59,00</t>
  </si>
  <si>
    <t xml:space="preserve">CAIXA PARA MEDICAO COLETIVA TIPO L, PADRAO BIFASICO OU TRIFASICO, PARA ATE 4 MEDIDORES, SEM BARRAMENTO E COM PORTAS INFERIOR E SUPERIOR                                                                                                                                                                                                                                                                                                                                                                   </t>
  </si>
  <si>
    <t xml:space="preserve">2.644,23</t>
  </si>
  <si>
    <t xml:space="preserve">CAIXA PARA MEDICAO COLETIVA TIPO M, PADRAO BIFASICO OU TRIFASICO, PARA ATE 8 MEDIDORES, SEM BARRAMENTO E COM PORTAS INFERIOR E SUPERIOR                                                                                                                                                                                                                                                                                                                                                                   </t>
  </si>
  <si>
    <t xml:space="preserve">4.436,13</t>
  </si>
  <si>
    <t xml:space="preserve">CAIXA PARA MEDICAO COLETIVA TIPO N, PADRAO BIFASICO OU TRIFASICO, PARA ATE 12 MEDIDORES, SEM BARRAMENTO E COM PORTAS INFERIOR E SUPERIOR                                                                                                                                                                                                                                                                                                                                                                  </t>
  </si>
  <si>
    <t xml:space="preserve">5.579,41</t>
  </si>
  <si>
    <t xml:space="preserve">CAIXA PARA MEDIDOR MONOFASICO, EM POLICARBONATO / TERMOPLASTICO, PARA ALOJAR 1 DISJUNTOR (PADRAO DA CONCESSIONARIA LOCAL)                                                                                                                                                                                                                                                                                                                                                                                 </t>
  </si>
  <si>
    <t xml:space="preserve">66,12</t>
  </si>
  <si>
    <t xml:space="preserve">CAIXA PARA MEDIDOR POLIFASICO, EM POLICARBONATO / TERMOPLASTICO, PARA ALOJAR 1 DISJUNTOR (PADRAO DA CONCESSIONARIA LOCAL)                                                                                                                                                                                                                                                                                                                                                                                 </t>
  </si>
  <si>
    <t xml:space="preserve">156,82</t>
  </si>
  <si>
    <t xml:space="preserve">CAIXA PRE-MOLDADA PARA BOCA DE LOBO, EM CONCRETO ARMADO, COM FCK DE 25 MPA, COM DIMENSOES 1,10 X 0,65 X 1,00 M (COMPRIMENTO X LARGURA X ALTURA)                                                                                                                                                                                                                                                                                                                                                           </t>
  </si>
  <si>
    <t xml:space="preserve">270,82</t>
  </si>
  <si>
    <t xml:space="preserve">CAIXA SIFONADA PVC, 100 X 100 X 50 MM, COM GRELHA REDONDA, BRANCA                                                                                                                                                                                                                                                                                                                                                                                                                                         </t>
  </si>
  <si>
    <t xml:space="preserve">21,11</t>
  </si>
  <si>
    <t xml:space="preserve">CAIXA SIFONADA PVC, 250 X 230 X 75 MM, COM TAMPA CEGA QUADRADA, BRANCA                                                                                                                                                                                                                                                                                                                                                                                                                                    </t>
  </si>
  <si>
    <t xml:space="preserve">88,79</t>
  </si>
  <si>
    <t xml:space="preserve">CAIXA SIFONADA, PVC, 150 X *185* X 75 MM, COM GRELHA QUADRADA, BRANCA                                                                                                                                                                                                                                                                                                                                                                                                                                     </t>
  </si>
  <si>
    <t xml:space="preserve">60,49</t>
  </si>
  <si>
    <t xml:space="preserve">CAIXA SIFONADA, PVC, 150 X 150 X 50 MM, COM GRELHA QUADRADA, BRANCA (NBR 5688)                                                                                                                                                                                                                                                                                                                                                                                                                            </t>
  </si>
  <si>
    <t xml:space="preserve">39,50</t>
  </si>
  <si>
    <t xml:space="preserve">CAIXA SIFONADA, PVC, 150 X 150 X 50 MM, COM GRELHA REDONDA, BRANCA                                                                                                                                                                                                                                                                                                                                                                                                                                        </t>
  </si>
  <si>
    <t xml:space="preserve">47,61</t>
  </si>
  <si>
    <t xml:space="preserve">CAL HIDRATADA CH-I PARA ARGAMASSAS                                                                                                                                                                                                                                                                                                                                                                                                                                                                        </t>
  </si>
  <si>
    <t xml:space="preserve">1,00</t>
  </si>
  <si>
    <t xml:space="preserve">CAL HIDRATADA PARA PINTURA                                                                                                                                                                                                                                                                                                                                                                                                                                                                                </t>
  </si>
  <si>
    <t xml:space="preserve">1,67</t>
  </si>
  <si>
    <t xml:space="preserve">CAL VIRGEM COMUM PARA ARGAMASSAS (NBR 6453)                                                                                                                                                                                                                                                                                                                                                                                                                                                               </t>
  </si>
  <si>
    <t xml:space="preserve">CALCARIO DOLOMITICO A (POSTO PEDREIRA/FORNECEDOR,  SEM FRETE)                                                                                                                                                                                                                                                                                                                                                                                                                                             </t>
  </si>
  <si>
    <t xml:space="preserve">CALCETEIRO                                                                                                                                                                                                                                                                                                                                                                                                                                                                                                </t>
  </si>
  <si>
    <t xml:space="preserve">14,85</t>
  </si>
  <si>
    <t xml:space="preserve">CALCETEIRO  (MENSALISTA)                                                                                                                                                                                                                                                                                                                                                                                                                                                                                  </t>
  </si>
  <si>
    <t xml:space="preserve">2.622,91</t>
  </si>
  <si>
    <t xml:space="preserve">CALHA MOLDURA AMERICANA DE CHAPA DE ACO GALVANIZADA NUM 26, CORTE 33 CM                                                                                                                                                                                                                                                                                                                                                                                                                                   </t>
  </si>
  <si>
    <t xml:space="preserve">43,12</t>
  </si>
  <si>
    <t xml:space="preserve">CALHA PARA AGUA FURTADA DE CHAPA DE ACO GALVANIZADA NUM 26, CORTE 40 CM                                                                                                                                                                                                                                                                                                                                                                                                                                   </t>
  </si>
  <si>
    <t xml:space="preserve">43,46</t>
  </si>
  <si>
    <t xml:space="preserve">CALHA PARA AGUA FURTADA DE CHAPA DE ACO GALVANIZADA NUM 26, CORTE 50 CM                                                                                                                                                                                                                                                                                                                                                                                                                                   </t>
  </si>
  <si>
    <t xml:space="preserve">51,36</t>
  </si>
  <si>
    <t xml:space="preserve">CALHA PLATIBANDA DE CHAPA DE ACO GALVANIZADA NUM 26, CORTE 45 CM                                                                                                                                                                                                                                                                                                                                                                                                                                          </t>
  </si>
  <si>
    <t xml:space="preserve">CALHA PLUVIAL DE PVC, DIAMETRO ENTRE 119 E 170 MM, COMPRIMENTO DE 3 M, PARA DRENAGEM PREDIAL                                                                                                                                                                                                                                                                                                                                                                                                              </t>
  </si>
  <si>
    <t xml:space="preserve">54,68</t>
  </si>
  <si>
    <t xml:space="preserve">CALHA QUADRADA DE CHAPA DE ACO GALVANIZADA NUM 24, CORTE 100 CM                                                                                                                                                                                                                                                                                                                                                                                                                                           </t>
  </si>
  <si>
    <t xml:space="preserve">141,68</t>
  </si>
  <si>
    <t xml:space="preserve">CALHA QUADRADA DE CHAPA DE ACO GALVANIZADA NUM 24, CORTE 33 CM                                                                                                                                                                                                                                                                                                                                                                                                                                            </t>
  </si>
  <si>
    <t xml:space="preserve">55,60</t>
  </si>
  <si>
    <t xml:space="preserve">CALHA QUADRADA DE CHAPA DE ACO GALVANIZADA NUM 24, CORTE 50 CM                                                                                                                                                                                                                                                                                                                                                                                                                                            </t>
  </si>
  <si>
    <t xml:space="preserve">72,42</t>
  </si>
  <si>
    <t xml:space="preserve">CALHA QUADRADA DE CHAPA DE ACO GALVANIZADA NUM 26, CORTE 33 CM                                                                                                                                                                                                                                                                                                                                                                                                                                            </t>
  </si>
  <si>
    <t xml:space="preserve">CALHA QUADRADA DE CHAPA DE ACO GALVANIZADA NUM 28, CORTE 25 CM                                                                                                                                                                                                                                                                                                                                                                                                                                            </t>
  </si>
  <si>
    <t xml:space="preserve">27,80</t>
  </si>
  <si>
    <t xml:space="preserve">CALHA/CANALETA DE CONCRETO SIMPLES, TIPO MEIA CANA, DIAMETRO DE 20 CM, PARA AGUA PLUVIAL                                                                                                                                                                                                                                                                                                                                                                                                                  </t>
  </si>
  <si>
    <t xml:space="preserve">21,68</t>
  </si>
  <si>
    <t xml:space="preserve">CALHA/CANALETA DE CONCRETO SIMPLES, TIPO MEIA CANA, DIAMETRO DE 30 CM, PARA AGUA PLUVIAL                                                                                                                                                                                                                                                                                                                                                                                                                  </t>
  </si>
  <si>
    <t xml:space="preserve">26,50</t>
  </si>
  <si>
    <t xml:space="preserve">CALHA/CANALETA DE CONCRETO SIMPLES, TIPO MEIA CANA, DIAMETRO DE 40 CM, PARA AGUA PLUVIAL                                                                                                                                                                                                                                                                                                                                                                                                                  </t>
  </si>
  <si>
    <t xml:space="preserve">34,65</t>
  </si>
  <si>
    <t xml:space="preserve">CALHA/CANALETA DE CONCRETO SIMPLES, TIPO MEIA CANA, DIAMETRO DE 50 CM, PARA AGUA PLUVIAL                                                                                                                                                                                                                                                                                                                                                                                                                  </t>
  </si>
  <si>
    <t xml:space="preserve">56,23</t>
  </si>
  <si>
    <t xml:space="preserve">CALHA/CANALETA DE CONCRETO SIMPLES, TIPO MEIA CANA, DIAMETRO DE 60 CM, PARA AGUA PLUVIAL                                                                                                                                                                                                                                                                                                                                                                                                                  </t>
  </si>
  <si>
    <t xml:space="preserve">72,73</t>
  </si>
  <si>
    <t xml:space="preserve">CALHA/CANALETA DE CONCRETO SIMPLES, TIPO MEIA CANA, DIAMETRO DE 80 CM, PARA AGUA PLUVIAL                                                                                                                                                                                                                                                                                                                                                                                                                  </t>
  </si>
  <si>
    <t xml:space="preserve">135,91</t>
  </si>
  <si>
    <t xml:space="preserve">CAMADA SEPARADORA DE FILME DE POLIETILENO 20 A 25 MICRA                                                                                                                                                                                                                                                                                                                                                                                                                                                   </t>
  </si>
  <si>
    <t xml:space="preserve">1,92</t>
  </si>
  <si>
    <t xml:space="preserve">CAMINHAO TOCO, PESO BRUTO TOTAL 13000 KG, CARGA UTIL MAXIMA 7925 KG, DISTANCIA ENTRE EIXOS 4,80 M, POTENCIA 189 CV (INCLUI CABINE E CHASSI, NAO INCLUI CARROCERIA)                                                                                                                                                                                                                                                                                                                                        </t>
  </si>
  <si>
    <t xml:space="preserve">388.042,20</t>
  </si>
  <si>
    <t xml:space="preserve">CAMINHAO TOCO, PESO BRUTO TOTAL 14300 KG, CARGA UTIL MAXIMA 9590 KG, DISTANCIA ENTRE EIXOS 4,76 M, POTENCIA 185 CV (INCLUI CABINE E CHASSI, NAO INCLUI CARROCERIA)                                                                                                                                                                                                                                                                                                                                        </t>
  </si>
  <si>
    <t xml:space="preserve">405.233,94</t>
  </si>
  <si>
    <t xml:space="preserve">CAMINHAO TOCO, PESO BRUTO TOTAL 14300 KG, CARGA UTIL MAXIMA 9710 KG, DISTANCIA ENTRE EIXOS 3,56 M, POTENCIA 185 CV (INCLUI CABINE E CHASSI, NAO INCLUI CARROCERIA)                                                                                                                                                                                                                                                                                                                                        </t>
  </si>
  <si>
    <t xml:space="preserve">412.540,42</t>
  </si>
  <si>
    <t xml:space="preserve">CAMINHAO TOCO, PESO BRUTO TOTAL 16000 KG, CARGA UTIL MAXIMA DE 10685 KG, DISTANCIA ENTRE EIXOS 4,8M, POTENCIA 189 CV (INCLUI CABINE E CHASSI, NAO INCLUI CARROCERIA)                                                                                                                                                                                                                                                                                                                                      </t>
  </si>
  <si>
    <t xml:space="preserve">341.378,88</t>
  </si>
  <si>
    <t xml:space="preserve">CAMINHAO TOCO, PESO BRUTO TOTAL 16000 KG, CARGA UTIL MAXIMA 10600 KG, DISTANCIA ENTRE EIXOS 4,80 M, POTENCIA 275 CV (INCLUI CABINE E CHASSI, NAO INCLUI CARROCERIA)                                                                                                                                                                                                                                                                                                                                       </t>
  </si>
  <si>
    <t xml:space="preserve">475.228,87</t>
  </si>
  <si>
    <t xml:space="preserve">CAMINHAO TOCO, PESO BRUTO TOTAL 16000 KG, CARGA UTIL MAXIMA 10780 KG, DISTANCIA ENTRE EIXOS 3,56 M, POTENCIA 275 CV (INCLUI CABINE E CHASSI, NAO INCLUI CARROCERIA)                                                                                                                                                                                                                                                                                                                                       </t>
  </si>
  <si>
    <t xml:space="preserve">477.070,87</t>
  </si>
  <si>
    <t xml:space="preserve">CAMINHAO TOCO, PESO BRUTO TOTAL 16000 KG, CARGA UTIL MAXIMA 11030 KG, DISTANCIA ENTRE EIXOS 3,56M, POTENCIA 186 CV (INCLUI CABINE E CHASSI, NAO INCLUI CARROCERIA)                                                                                                                                                                                                                                                                                                                                        </t>
  </si>
  <si>
    <t xml:space="preserve">477.070,83</t>
  </si>
  <si>
    <t xml:space="preserve">CAMINHAO TOCO, PESO BRUTO TOTAL 16000 KG, CARGA UTIL MAXIMA 11130 KG, DISTANCIA ENTRE EIXOS 5,36 M, POTENCIA 185 CV (INCLUI CABINE E CHASSI, NAO INCLUI CARROCERIA)                                                                                                                                                                                                                                                                                                                                       </t>
  </si>
  <si>
    <t xml:space="preserve">432.617,92</t>
  </si>
  <si>
    <t xml:space="preserve">CAMINHAO TOCO, PESO BRUTO TOTAL 16000 KG, CARGA UTIL MAXIMA 13071 KG, DISTANCIA ENTRE EIXOS 4,80 M, POTENCIA 230 CV (INCLUI CABINE E CHASSI, NAO INCLUI CARROCERIA)                                                                                                                                                                                                                                                                                                                                       </t>
  </si>
  <si>
    <t xml:space="preserve">455.581,17</t>
  </si>
  <si>
    <t xml:space="preserve">CAMINHAO TOCO, PESO BRUTO TOTAL 8250 KG, CARGA UTIL MAXIMA 5110 KG, DISTANCIA ENTRE EIXOS 4,30 M, POTENCIA 162 CV (INCLUI CABINE E CHASSI, NAO INCLUI CARROCERIA)                                                                                                                                                                                                                                                                                                                                         </t>
  </si>
  <si>
    <t xml:space="preserve">318.047,26</t>
  </si>
  <si>
    <t xml:space="preserve">CAMINHAO TOCO, PESO BRUTO TOTAL 9000 KG, CARGA UTIL MAXIMA 5940 KG, DISTANCIA ENTRE EIXOS 3,69 M, POTENCIA 177 CV (INCLUI CABINE E CHASSI, NAO INCLUI CARROCERIA)                                                                                                                                                                                                                                                                                                                                         </t>
  </si>
  <si>
    <t xml:space="preserve">348.685,36</t>
  </si>
  <si>
    <t xml:space="preserve">CAMINHAO TOCO, PESO BRUTO TOTAL 9600 KG, CARGA UTIL MAXIMA 6110 KG, DISTANCIA ENTRE EIXOS 3,70 M, POTENCIA 156 CV (INCLUI CABINE E CHASSI, NAO INCLUI CARROCERIA)                                                                                                                                                                                                                                                                                                                                         </t>
  </si>
  <si>
    <t xml:space="preserve">347.457,40</t>
  </si>
  <si>
    <t xml:space="preserve">CAMINHAO TOCO, PESO BRUTO TOTAL 9600 KG, CARGA UTIL MAXIMA 6200 KG, DISTANCIA ENTRE EIXOS 3,10 M, POTENCIA 156 CV (INCLUI CABINE E CHASSI, NAO INCLUI CARROCERIA)                                                                                                                                                                                                                                                                                                                                         </t>
  </si>
  <si>
    <t xml:space="preserve">346.229,41</t>
  </si>
  <si>
    <t xml:space="preserve">CAMINHAO TOCO, PESO BRUTO TOTAL 9700 KG, CARGA UTIL MAXIMA 6360 KG, DISTANCIA ENTRE EIXOS 4,30 M, POTENCIA 160 CV (INCLUI CABINE E CHASSI, NAO INCLUI CARROCERIA)                                                                                                                                                                                                                                                                                                                                         </t>
  </si>
  <si>
    <t xml:space="preserve">CAMINHAO TRUCADO, PESO BRUTO TOTAL 22000 KG, CARGA UTIL MAXIMA 15350 KG, DISTANCIA ENTRE EIXOS 5,17 M, POTENCIA 238 CV (INCLUI CABINE E CHASSI, NAO INCLUI CARROCERIA)                                                                                                                                                                                                                                                                                                                                    </t>
  </si>
  <si>
    <t xml:space="preserve">496.104,57</t>
  </si>
  <si>
    <t xml:space="preserve">CAMINHAO TRUCADO, PESO BRUTO TOTAL 23000 KG, CARGA UTIL MAXIMA 15378 KG, DISTANCIA ENTRE EIXOS 4,80 M, POTENCIA 326 CV (INCLUI CABINE E CHASSI, NAO INCLUI CARROCERIA)                                                                                                                                                                                                                                                                                                                                    </t>
  </si>
  <si>
    <t xml:space="preserve">559.959,64</t>
  </si>
  <si>
    <t xml:space="preserve">CAMINHAO TRUCADO, PESO BRUTO TOTAL 23000 KG, CARGA UTIL MAXIMA 15935 KG, DISTANCIA ENTRE EIXOS 4,80 M, POTENCIA 230 CV (INCLUI CABINE E CHASSI, NAO INCLUI CARROCERIA)                                                                                                                                                                                                                                                                                                                                    </t>
  </si>
  <si>
    <t xml:space="preserve">503.840,86</t>
  </si>
  <si>
    <t xml:space="preserve">CAMINHAO TRUCADO, PESO BRUTO TOTAL 23000 KG, CARGA UTIL MAXIMA 15940 KG, DISTANCIA ENTRE EIXOS 3,60 M, POTENCIA 286 CV (INCLUI CABINE E CHASSI, NAO INCLUI CARROCERIA)                                                                                                                                                                                                                                                                                                                                    </t>
  </si>
  <si>
    <t xml:space="preserve">531.716,06</t>
  </si>
  <si>
    <t xml:space="preserve">CAMINHAO TRUCADO, PESO BRUTO TOTAL 23000 KG, CARGA UTIL MAXIMA 16190 KG, DISTANCIA ENTRE EIXOS 3,60 M, POTENCIA 286 CV (INCLUI CABINE E CHASSI, NAO INCLUI CARROCERIA)                                                                                                                                                                                                                                                                                                                                    </t>
  </si>
  <si>
    <t xml:space="preserve">CAMINHAO TRUCADO, PESO BRUTO TOTAL 23000 KG, CARGA UTIL MAXIMA 16360 KG, CABINE ESTENDIDA, DISTANCIA ENTRE EIXOS 3,56 M, POTENCIA 275 CV (INCLUI CABINE E CHASSI, NAO INCLUI CARROCERIA)                                                                                                                                                                                                                                                                                                                  </t>
  </si>
  <si>
    <t xml:space="preserve">525.576,15</t>
  </si>
  <si>
    <t xml:space="preserve">CAMINHONETE COM MOTOR A DIESEL, POTENCIA *160* CV, CABINE DUPLA, 4X4                                                                                                                                                                                                                                                                                                                                                                                                                                      </t>
  </si>
  <si>
    <t xml:space="preserve">235.044,83</t>
  </si>
  <si>
    <t xml:space="preserve">CAMPAINHA ALTA POTENCIA 110V / 220V, DIAMETRO 150 MM                                                                                                                                                                                                                                                                                                                                                                                                                                                      </t>
  </si>
  <si>
    <t xml:space="preserve">90,69</t>
  </si>
  <si>
    <t xml:space="preserve">CAMPAINHA CIGARRA 127 V / 220 V (APENAS MODULO)                                                                                                                                                                                                                                                                                                                                                                                                                                                           </t>
  </si>
  <si>
    <t xml:space="preserve">12,32</t>
  </si>
  <si>
    <t xml:space="preserve">CAMPAINHA CIGARRA 127 V / 220 V, CONJUNTO MONTADO PARA EMBUTIR 4" X 2" (PLACA + SUPORTE + MODULO)                                                                                                                                                                                                                                                                                                                                                                                                         </t>
  </si>
  <si>
    <t xml:space="preserve">14,55</t>
  </si>
  <si>
    <t xml:space="preserve">CANALETA DE CONCRETO ESTRUTURAL 14 X 19 X 29 CM, FBK 14 MPA (NBR 6136)                                                                                                                                                                                                                                                                                                                                                                                                                                    </t>
  </si>
  <si>
    <t xml:space="preserve">4,81</t>
  </si>
  <si>
    <t xml:space="preserve">CANALETA DE CONCRETO ESTRUTURAL 14 X 19 X 29 CM, FBK 4,5 MPA (NBR 6136)                                                                                                                                                                                                                                                                                                                                                                                                                                   </t>
  </si>
  <si>
    <t xml:space="preserve">3,99</t>
  </si>
  <si>
    <t xml:space="preserve">CANALETA DE CONCRETO ESTRUTURAL 14 X 19 X 39 CM, FBK 14 MPA (NBR 6136)                                                                                                                                                                                                                                                                                                                                                                                                                                    </t>
  </si>
  <si>
    <t xml:space="preserve">5,10</t>
  </si>
  <si>
    <t xml:space="preserve">CANALETA DE CONCRETO ESTRUTURAL 14 X 19 X 39 CM, FBK 4,5 MPA (NBR 6136)                                                                                                                                                                                                                                                                                                                                                                                                                                   </t>
  </si>
  <si>
    <t xml:space="preserve">4,02</t>
  </si>
  <si>
    <t xml:space="preserve">CANALETA DE CONCRETO 14 X 19 X 19 CM (CLASSE C - NBR 6136)                                                                                                                                                                                                                                                                                                                                                                                                                                                </t>
  </si>
  <si>
    <t xml:space="preserve">CANALETA DE CONCRETO 19 X 19 X 19 CM (CLASSE C - NBR 6136)                                                                                                                                                                                                                                                                                                                                                                                                                                                </t>
  </si>
  <si>
    <t xml:space="preserve">2,77</t>
  </si>
  <si>
    <t xml:space="preserve">CANALETA DE CONCRETO 9 X 19 X 19 CM (CLASSE C - NBR 6136)                                                                                                                                                                                                                                                                                                                                                                                                                                                 </t>
  </si>
  <si>
    <t xml:space="preserve">1,56</t>
  </si>
  <si>
    <t xml:space="preserve">CANALETA ESTRUTURAL CERAMICA, 14 X 19 X 19 CM, 6,0 MPA (NBR 15270)                                                                                                                                                                                                                                                                                                                                                                                                                                        </t>
  </si>
  <si>
    <t xml:space="preserve">2,18</t>
  </si>
  <si>
    <t xml:space="preserve">CANALETA ESTRUTURAL CERAMICA, 14 X 19 X 29 CM, 6,0 MPA (NBR 15270)                                                                                                                                                                                                                                                                                                                                                                                                                                        </t>
  </si>
  <si>
    <t xml:space="preserve">2,94</t>
  </si>
  <si>
    <t xml:space="preserve">CANALETA ESTRUTURAL CERAMICA, 14 X 19 X 39 CM, 6,0 MPA (NBR 15270)                                                                                                                                                                                                                                                                                                                                                                                                                                        </t>
  </si>
  <si>
    <t xml:space="preserve">CANOPLA ACABAMENTO CROMADO PARA INSTALACAO DE SPRINKLER, SOB FORRO, 15 MM                                                                                                                                                                                                                                                                                                                                                                                                                                 </t>
  </si>
  <si>
    <t xml:space="preserve">CANTONEIRA (ABAS IGUAIS) EM FERRO GALVANIZADO, 25,4 MM X 3,17 MM (L X E), 1,27KG/M                                                                                                                                                                                                                                                                                                                                                                                                                        </t>
  </si>
  <si>
    <t xml:space="preserve">15,74</t>
  </si>
  <si>
    <t xml:space="preserve">CANTONEIRA (ABAS IGUAIS) EM FERRO GALVANIZADO, 38,1 MM X 3,17 MM (L X E), 3,48 KG/M                                                                                                                                                                                                                                                                                                                                                                                                                       </t>
  </si>
  <si>
    <t xml:space="preserve">41,38</t>
  </si>
  <si>
    <t xml:space="preserve">CANTONEIRA (ABAS IGUAIS) EM FERRO GALVANIZADO, 50,8 MM X 9,53 MM (L X E), 6,99 KG/M                                                                                                                                                                                                                                                                                                                                                                                                                       </t>
  </si>
  <si>
    <t xml:space="preserve">87,18</t>
  </si>
  <si>
    <t xml:space="preserve">CANTONEIRA "U" ALUMINIO ABAS IGUAIS 1 ", E = 3/32 "                                                                                                                                                                                                                                                                                                                                                                                                                                                       </t>
  </si>
  <si>
    <t xml:space="preserve">36,22</t>
  </si>
  <si>
    <t xml:space="preserve">CANTONEIRA ACO ABAS IGUAIS (QUALQUER BITOLA), ESPESSURA ENTRE 1/8" E 1/4"                                                                                                                                                                                                                                                                                                                                                                                                                                 </t>
  </si>
  <si>
    <t xml:space="preserve">9,75</t>
  </si>
  <si>
    <t xml:space="preserve">CANTONEIRA ALUMINIO ABAS DESIGUAIS 1" X 3/4 ", E = 1/8 "                                                                                                                                                                                                                                                                                                                                                                                                                                                  </t>
  </si>
  <si>
    <t xml:space="preserve">38,81</t>
  </si>
  <si>
    <t xml:space="preserve">CANTONEIRA ALUMINIO ABAS DESIGUAIS 2 1/2" X 1/2 ", E = 3/16 "                                                                                                                                                                                                                                                                                                                                                                                                                                             </t>
  </si>
  <si>
    <t xml:space="preserve">37,51</t>
  </si>
  <si>
    <t xml:space="preserve">CANTONEIRA ALUMINIO ABAS IGUAIS 1 ", E = 1/8 ", 25,40 X 3,17 MM (0,408 KG/M)                                                                                                                                                                                                                                                                                                                                                                                                                              </t>
  </si>
  <si>
    <t xml:space="preserve">CANTONEIRA ALUMINIO ABAS IGUAIS 1 ", E = 3 /16 "                                                                                                                                                                                                                                                                                                                                                                                                                                                          </t>
  </si>
  <si>
    <t xml:space="preserve">CANTONEIRA ALUMINIO ABAS IGUAIS 1 1/2 ", E = 3/16 "                                                                                                                                                                                                                                                                                                                                                                                                                                                       </t>
  </si>
  <si>
    <t xml:space="preserve">CANTONEIRA ALUMINIO ABAS IGUAIS 1 1/4 ", E = 3/16 "                                                                                                                                                                                                                                                                                                                                                                                                                                                       </t>
  </si>
  <si>
    <t xml:space="preserve">36,09</t>
  </si>
  <si>
    <t xml:space="preserve">CANTONEIRA ALUMINIO ABAS IGUAIS 2 ", E = 1/4 "                                                                                                                                                                                                                                                                                                                                                                                                                                                            </t>
  </si>
  <si>
    <t xml:space="preserve">61,00</t>
  </si>
  <si>
    <t xml:space="preserve">CANTONEIRA ALUMINIO ABAS IGUAIS 2 ", E = 1/8 "                                                                                                                                                                                                                                                                                                                                                                                                                                                            </t>
  </si>
  <si>
    <t xml:space="preserve">38,55</t>
  </si>
  <si>
    <t xml:space="preserve">CAP OU TAMPAO DE FERRO GALVANIZADO, COM ROSCA BSP, DE 1 1/2"                                                                                                                                                                                                                                                                                                                                                                                                                                              </t>
  </si>
  <si>
    <t xml:space="preserve">17,22</t>
  </si>
  <si>
    <t xml:space="preserve">CAP OU TAMPAO DE FERRO GALVANIZADO, COM ROSCA BSP, DE 1 1/4"                                                                                                                                                                                                                                                                                                                                                                                                                                              </t>
  </si>
  <si>
    <t xml:space="preserve">CAP OU TAMPAO DE FERRO GALVANIZADO, COM ROSCA BSP, DE 1/2"                                                                                                                                                                                                                                                                                                                                                                                                                                                </t>
  </si>
  <si>
    <t xml:space="preserve">4,85</t>
  </si>
  <si>
    <t xml:space="preserve">CAP OU TAMPAO DE FERRO GALVANIZADO, COM ROSCA BSP, DE 1/4"                                                                                                                                                                                                                                                                                                                                                                                                                                                </t>
  </si>
  <si>
    <t xml:space="preserve">4,71</t>
  </si>
  <si>
    <t xml:space="preserve">CAP OU TAMPAO DE FERRO GALVANIZADO, COM ROSCA BSP, DE 1"                                                                                                                                                                                                                                                                                                                                                                                                                                                  </t>
  </si>
  <si>
    <t xml:space="preserve">9,14</t>
  </si>
  <si>
    <t xml:space="preserve">CAP OU TAMPAO DE FERRO GALVANIZADO, COM ROSCA BSP, DE 2 1/2"                                                                                                                                                                                                                                                                                                                                                                                                                                              </t>
  </si>
  <si>
    <t xml:space="preserve">44,86</t>
  </si>
  <si>
    <t xml:space="preserve">CAP OU TAMPAO DE FERRO GALVANIZADO, COM ROSCA BSP, DE 2"                                                                                                                                                                                                                                                                                                                                                                                                                                                  </t>
  </si>
  <si>
    <t xml:space="preserve">24,87</t>
  </si>
  <si>
    <t xml:space="preserve">CAP OU TAMPAO DE FERRO GALVANIZADO, COM ROSCA BSP, DE 3/4"                                                                                                                                                                                                                                                                                                                                                                                                                                                </t>
  </si>
  <si>
    <t xml:space="preserve">6,27</t>
  </si>
  <si>
    <t xml:space="preserve">CAP OU TAMPAO DE FERRO GALVANIZADO, COM ROSCA BSP, DE 3/8"                                                                                                                                                                                                                                                                                                                                                                                                                                                </t>
  </si>
  <si>
    <t xml:space="preserve">CAP OU TAMPAO DE FERRO GALVANIZADO, COM ROSCA BSP, DE 3"                                                                                                                                                                                                                                                                                                                                                                                                                                                  </t>
  </si>
  <si>
    <t xml:space="preserve">63,95</t>
  </si>
  <si>
    <t xml:space="preserve">CAP OU TAMPAO DE FERRO GALVANIZADO, COM ROSCA BSP, DE 4"                                                                                                                                                                                                                                                                                                                                                                                                                                                  </t>
  </si>
  <si>
    <t xml:space="preserve">106,97</t>
  </si>
  <si>
    <t xml:space="preserve">CAP PPR DN 20 MM, PARA AGUA QUENTE PREDIAL                                                                                                                                                                                                                                                                                                                                                                                                                                                                </t>
  </si>
  <si>
    <t xml:space="preserve">2,13</t>
  </si>
  <si>
    <t xml:space="preserve">CAP PPR DN 25 MM, PARA AGUA QUENTE PREDIAL                                                                                                                                                                                                                                                                                                                                                                                                                                                                </t>
  </si>
  <si>
    <t xml:space="preserve">3,66</t>
  </si>
  <si>
    <t xml:space="preserve">CAP PVC, ROSCAVEL, 1 1/2",  AGUA FRIA PREDIAL                                                                                                                                                                                                                                                                                                                                                                                                                                                             </t>
  </si>
  <si>
    <t xml:space="preserve">14,35</t>
  </si>
  <si>
    <t xml:space="preserve">CAP PVC, ROSCAVEL, 1 1/4",  AGUA FRIA PREDIAL                                                                                                                                                                                                                                                                                                                                                                                                                                                             </t>
  </si>
  <si>
    <t xml:space="preserve">13,90</t>
  </si>
  <si>
    <t xml:space="preserve">CAP PVC, ROSCAVEL, 1/2", PARA AGUA FRIA PREDIAL                                                                                                                                                                                                                                                                                                                                                                                                                                                           </t>
  </si>
  <si>
    <t xml:space="preserve">1,78</t>
  </si>
  <si>
    <t xml:space="preserve">CAP PVC, ROSCAVEL, 1",  PARA AGUA FRIA PREDIAL                                                                                                                                                                                                                                                                                                                                                                                                                                                            </t>
  </si>
  <si>
    <t xml:space="preserve">4,78</t>
  </si>
  <si>
    <t xml:space="preserve">CAP PVC, ROSCAVEL, 2 1/2",  AGUA FRIA PREDIAL                                                                                                                                                                                                                                                                                                                                                                                                                                                             </t>
  </si>
  <si>
    <t xml:space="preserve">28,27</t>
  </si>
  <si>
    <t xml:space="preserve">CAP PVC, ROSCAVEL, 2",  AGUA FRIA PREDIAL                                                                                                                                                                                                                                                                                                                                                                                                                                                                 </t>
  </si>
  <si>
    <t xml:space="preserve">CAP PVC, ROSCAVEL, 3/4",  PARA AGUA FRIA PREDIAL                                                                                                                                                                                                                                                                                                                                                                                                                                                          </t>
  </si>
  <si>
    <t xml:space="preserve">2,63</t>
  </si>
  <si>
    <t xml:space="preserve">CAP PVC, ROSCAVEL, 3",  AGUA FRIA PREDIAL                                                                                                                                                                                                                                                                                                                                                                                                                                                                 </t>
  </si>
  <si>
    <t xml:space="preserve">36,92</t>
  </si>
  <si>
    <t xml:space="preserve">CAP PVC, SERIE R, DN 100 MM, PARA ESGOTO OU AGUAS PLUVIAIS PREDIAIS                                                                                                                                                                                                                                                                                                                                                                                                                                       </t>
  </si>
  <si>
    <t xml:space="preserve">19,02</t>
  </si>
  <si>
    <t xml:space="preserve">CAP PVC, SERIE R, DN 150 MM, PARA ESGOTO OU AGUAS PLUVIAIS PREDIAIS                                                                                                                                                                                                                                                                                                                                                                                                                                       </t>
  </si>
  <si>
    <t xml:space="preserve">90,68</t>
  </si>
  <si>
    <t xml:space="preserve">CAP PVC, SERIE R, DN 75 MM, PARA ESGOTO OU AGUAS PLUVIAIS PREDIAIS                                                                                                                                                                                                                                                                                                                                                                                                                                        </t>
  </si>
  <si>
    <t xml:space="preserve">CAP PVC, SOLDAVEL, DN 100 MM, SERIE NORMAL, PARA ESGOTO PREDIAL                                                                                                                                                                                                                                                                                                                                                                                                                                           </t>
  </si>
  <si>
    <t xml:space="preserve">CAP PVC, SOLDAVEL, DN 50 MM, SERIE NORMAL, PARA ESGOTO PREDIAL                                                                                                                                                                                                                                                                                                                                                                                                                                            </t>
  </si>
  <si>
    <t xml:space="preserve">5,04</t>
  </si>
  <si>
    <t xml:space="preserve">CAP PVC, SOLDAVEL, DN 75 MM, SERIE NORMAL, PARA ESGOTO PREDIAL                                                                                                                                                                                                                                                                                                                                                                                                                                            </t>
  </si>
  <si>
    <t xml:space="preserve">8,42</t>
  </si>
  <si>
    <t xml:space="preserve">CAP PVC, SOLDAVEL, 110 MM, PARA AGUA FRIA PREDIAL                                                                                                                                                                                                                                                                                                                                                                                                                                                         </t>
  </si>
  <si>
    <t xml:space="preserve">90,78</t>
  </si>
  <si>
    <t xml:space="preserve">CAP PVC, SOLDAVEL, 20 MM, PARA AGUA FRIA PREDIAL                                                                                                                                                                                                                                                                                                                                                                                                                                                          </t>
  </si>
  <si>
    <t xml:space="preserve">CAP PVC, SOLDAVEL, 25 MM, PARA AGUA FRIA PREDIAL                                                                                                                                                                                                                                                                                                                                                                                                                                                          </t>
  </si>
  <si>
    <t xml:space="preserve">1,47</t>
  </si>
  <si>
    <t xml:space="preserve">CAP PVC, SOLDAVEL, 32 MM, PARA AGUA FRIA PREDIAL                                                                                                                                                                                                                                                                                                                                                                                                                                                          </t>
  </si>
  <si>
    <t xml:space="preserve">CAP PVC, SOLDAVEL, 40 MM, PARA AGUA FRIA PREDIAL                                                                                                                                                                                                                                                                                                                                                                                                                                                          </t>
  </si>
  <si>
    <t xml:space="preserve">4,92</t>
  </si>
  <si>
    <t xml:space="preserve">CAP PVC, SOLDAVEL, 50 MM, PARA AGUA FRIA PREDIAL                                                                                                                                                                                                                                                                                                                                                                                                                                                          </t>
  </si>
  <si>
    <t xml:space="preserve">9,31</t>
  </si>
  <si>
    <t xml:space="preserve">CAP PVC, SOLDAVEL, 60 MM, PARA AGUA FRIA PREDIAL                                                                                                                                                                                                                                                                                                                                                                                                                                                          </t>
  </si>
  <si>
    <t xml:space="preserve">CAP PVC, SOLDAVEL, 75 MM, PARA AGUA FRIA PREDIAL                                                                                                                                                                                                                                                                                                                                                                                                                                                          </t>
  </si>
  <si>
    <t xml:space="preserve">25,46</t>
  </si>
  <si>
    <t xml:space="preserve">CAP PVC, SOLDAVEL, 85 MM, PARA AGUA FRIA PREDIAL                                                                                                                                                                                                                                                                                                                                                                                                                                                          </t>
  </si>
  <si>
    <t xml:space="preserve">60,40</t>
  </si>
  <si>
    <t xml:space="preserve">CAP, PVC PBA, JE, DN 100 / DE 110 MM,  PARA REDE DE AGUA (NBR 10351)                                                                                                                                                                                                                                                                                                                                                                                                                                      </t>
  </si>
  <si>
    <t xml:space="preserve">42,02</t>
  </si>
  <si>
    <t xml:space="preserve">CAP, PVC PBA, JE, DN 50 / DE 60 MM,  PARA REDE DE AGUA (NBR 10351)                                                                                                                                                                                                                                                                                                                                                                                                                                        </t>
  </si>
  <si>
    <t xml:space="preserve">10,53</t>
  </si>
  <si>
    <t xml:space="preserve">CAP, PVC PBA, JE, DN 75 / DE 85 MM,  PARA REDE DE AGUA (NBR 10351)                                                                                                                                                                                                                                                                                                                                                                                                                                        </t>
  </si>
  <si>
    <t xml:space="preserve">27,44</t>
  </si>
  <si>
    <t xml:space="preserve">CAP, PVC, JE, OCRE, DN 150 MM (CONEXAO PARA TUBO COLETOR DE ESGOTO)                                                                                                                                                                                                                                                                                                                                                                                                                                       </t>
  </si>
  <si>
    <t xml:space="preserve">102,12</t>
  </si>
  <si>
    <t xml:space="preserve">CAP, PVC, JE, OCRE, DN 200 MM (CONEXAO PARA TUBO COLETOR DE ESGOTO)                                                                                                                                                                                                                                                                                                                                                                                                                                       </t>
  </si>
  <si>
    <t xml:space="preserve">158,99</t>
  </si>
  <si>
    <t xml:space="preserve">CAPA PARA CHUVA EM PVC COM FORRO DE POLIESTER, COM CAPUZ (AMARELA OU AZUL)                                                                                                                                                                                                                                                                                                                                                                                                                                </t>
  </si>
  <si>
    <t xml:space="preserve">18,20</t>
  </si>
  <si>
    <t xml:space="preserve">CAPACETE DE SEGURANCA ABA FRONTAL COM SUSPENSAO DE POLIETILENO, SEM JUGULAR (CLASSE B)                                                                                                                                                                                                                                                                                                                                                                                                                    </t>
  </si>
  <si>
    <t xml:space="preserve">CAPACITOR TRIFASICO, POTENCIA 2,5 KVAR, TENSAO 220 V, FORNECIDO COM CAPA PROTETORA, RESISTOR INTERNO A UNIDADE CAPACITIVA                                                                                                                                                                                                                                                                                                                                                                                 </t>
  </si>
  <si>
    <t xml:space="preserve">135,36</t>
  </si>
  <si>
    <t xml:space="preserve">CAPACITOR TRIFASICO, POTENCIA 5 KVAR, TENSAO 220 V, FORNECIDO COM CAPA PROTETORA, RESISTOR INTERNO A UNIDADE CAPACITIVA                                                                                                                                                                                                                                                                                                                                                                                   </t>
  </si>
  <si>
    <t xml:space="preserve">229,99</t>
  </si>
  <si>
    <t xml:space="preserve">CAPIM BRAQUIARIA DECUMBENS/ BRAQUIARINHA, VC *70*% MINIMO                                                                                                                                                                                                                                                                                                                                                                                                                                                 </t>
  </si>
  <si>
    <t xml:space="preserve">32,85</t>
  </si>
  <si>
    <t xml:space="preserve">CAPTOR FRANKLIN (4 PONTAS), EM LATAO CROMADO, H = 300 MM, DUAS DESCIDAS                                                                                                                                                                                                                                                                                                                                                                                                                                   </t>
  </si>
  <si>
    <t xml:space="preserve">58,87</t>
  </si>
  <si>
    <t xml:space="preserve">CAPTOR FRANKLIN (4 PONTAS), EM LATAO CROMADO, H = 300 MM, UMA DESCIDA                                                                                                                                                                                                                                                                                                                                                                                                                                     </t>
  </si>
  <si>
    <t xml:space="preserve">53,37</t>
  </si>
  <si>
    <t xml:space="preserve">CAPTOR FRANKLIN (4 PONTAS), EM LATAO CROMADO, H = 350 MM, DUAS DESCIDAS                                                                                                                                                                                                                                                                                                                                                                                                                                   </t>
  </si>
  <si>
    <t xml:space="preserve">103,23</t>
  </si>
  <si>
    <t xml:space="preserve">CAPTOR FRANKLIN (4 PONTAS), EM LATAO CROMADO, H=350 MM, UMA DESCIDA                                                                                                                                                                                                                                                                                                                                                                                                                                       </t>
  </si>
  <si>
    <t xml:space="preserve">92,89</t>
  </si>
  <si>
    <t xml:space="preserve">CARENAGEM /TAMPA, EM PLASTICO, COR BRANCA, UTILIZADO EM KIT CHASSI METALICO PARA INSTALACAO HIDRAULICA DE CUBA SIMPLES SEM MAQUINA DE LAVAR ROUPA, LARGURA *355* MM X ALTURA *670* MM (COM FUROS E DEMAIS ENCAIXES)                                                                                                                                                                                                                                                                                       </t>
  </si>
  <si>
    <t xml:space="preserve">34,36</t>
  </si>
  <si>
    <t xml:space="preserve">CARENAGEM /TAMPA, EM PLASTICO, COR BRANCA, UTILIZADO EM KIT CHASSI METALICO PARA INSTALACAO HIDRAULICA DE TANQUE COM MAQUINA DE LAVAR ROUPA, LARGURA *360* MM X ALTURA *470* MM (COM FUROS E DEMAIS ENCAIXES)                                                                                                                                                                                                                                                                                             </t>
  </si>
  <si>
    <t xml:space="preserve">31,23</t>
  </si>
  <si>
    <t xml:space="preserve">CARPETE DE NYLON EM MANTA PARA TRAFEGO COMERCIAL PESADO, E = 6 A 7 MM (INSTALADO)                                                                                                                                                                                                                                                                                                                                                                                                                         </t>
  </si>
  <si>
    <t xml:space="preserve">126,73</t>
  </si>
  <si>
    <t xml:space="preserve">CARPETE DE NYLON EM MANTA PARA TRAFEGO COMERCIAL PESADO, E = 9 A 10 MM (INSTALADO)                                                                                                                                                                                                                                                                                                                                                                                                                        </t>
  </si>
  <si>
    <t xml:space="preserve">155,69</t>
  </si>
  <si>
    <t xml:space="preserve">CARPETE DE NYLON EM PLACAS 50 X 50 CM PARA TRAFEGO COMERCIAL PESADO, E = 6,5 MM (INSTALADO)                                                                                                                                                                                                                                                                                                                                                                                                               </t>
  </si>
  <si>
    <t xml:space="preserve">158,98</t>
  </si>
  <si>
    <t xml:space="preserve">CARPETE DE POLIESTER EM MANTA PARA TRAFEGO COMERCIAL PESADO, E = 4 A 5 MM (INSTALADO)                                                                                                                                                                                                                                                                                                                                                                                                                     </t>
  </si>
  <si>
    <t xml:space="preserve">49,06</t>
  </si>
  <si>
    <t xml:space="preserve">CARPETE DE POLIPROPILENO EM MANTA PARA TRAFEGO COMERCIAL MEDIO, E = 5 A 6 MM (INSTALADO)                                                                                                                                                                                                                                                                                                                                                                                                                  </t>
  </si>
  <si>
    <t xml:space="preserve">83,52</t>
  </si>
  <si>
    <t xml:space="preserve">CARPINTEIRO AUXILIAR                                                                                                                                                                                                                                                                                                                                                                                                                                                                                      </t>
  </si>
  <si>
    <t xml:space="preserve">12,36</t>
  </si>
  <si>
    <t xml:space="preserve">CARPINTEIRO AUXILIAR (MENSALISTA)                                                                                                                                                                                                                                                                                                                                                                                                                                                                         </t>
  </si>
  <si>
    <t xml:space="preserve">2.183,45</t>
  </si>
  <si>
    <t xml:space="preserve">CARPINTEIRO DE ESQUADRIAS                                                                                                                                                                                                                                                                                                                                                                                                                                                                                 </t>
  </si>
  <si>
    <t xml:space="preserve">20,91</t>
  </si>
  <si>
    <t xml:space="preserve">CARPINTEIRO DE ESQUADRIAS (MENSALISTA)                                                                                                                                                                                                                                                                                                                                                                                                                                                                    </t>
  </si>
  <si>
    <t xml:space="preserve">3.691,17</t>
  </si>
  <si>
    <t xml:space="preserve">CARPINTEIRO DE FORMAS                                                                                                                                                                                                                                                                                                                                                                                                                                                                                     </t>
  </si>
  <si>
    <t xml:space="preserve">CARPINTEIRO DE FORMAS (MENSALISTA)                                                                                                                                                                                                                                                                                                                                                                                                                                                                        </t>
  </si>
  <si>
    <t xml:space="preserve">CARRANCA PARA JANELA VENEZIANA DE ABRIR, EM LATAO CROMADO, SIMPLES, PARA APARAFUSAR NA PAREDE                                                                                                                                                                                                                                                                                                                                                                                                             </t>
  </si>
  <si>
    <t xml:space="preserve">CARRINHO COM 2 PNEUS PARA TRANSPORTAR TUBO CONCRETO, ALTURA ATE 1,0 M E DIAMETRO ATE 1000MM, COM ESTRUTURA EM PERFIL OU TUBO METALICO                                                                                                                                                                                                                                                                                                                                                                     </t>
  </si>
  <si>
    <t xml:space="preserve">3.154,44</t>
  </si>
  <si>
    <t xml:space="preserve">CARRINHO DE MAO DE ACO CAPACIDADE 50 A 60 L, PNEU COM CAMARA                                                                                                                                                                                                                                                                                                                                                                                                                                              </t>
  </si>
  <si>
    <t xml:space="preserve">195,00</t>
  </si>
  <si>
    <t xml:space="preserve">CARROCERIA FIXA ABERTA DE MADEIRA PARA TRANSPORTE GERAL DE CARGA SECA DIMENSOES APROXIMADAS 2,25 X 4,10 X 0,50 M (INCLUI MONTAGEM, NAO INCLUI CAMINHAO)                                                                                                                                                                                                                                                                                                                                                   </t>
  </si>
  <si>
    <t xml:space="preserve">17.387,59</t>
  </si>
  <si>
    <t xml:space="preserve">CARROCERIA FIXA ABERTA DE MADEIRA PARA TRANSPORTE GERAL DE CARGA SECA DIMENSOES APROXIMADAS 2,5 X 5,5 X 0,50 M (INCLUI MONTAGEM, NAO INCLUI CAMINHAO)                                                                                                                                                                                                                                                                                                                                                     </t>
  </si>
  <si>
    <t xml:space="preserve">23.588,75</t>
  </si>
  <si>
    <t xml:space="preserve">CARROCERIA FIXA ABERTA DE MADEIRA PARA TRANSPORTE GERAL DE CARGA SECA DIMENSOES APROXIMADAS 2,5 X 6,00 X 0,50 M (INCLUI MONTAGEM, NAO INCLUI CAMINHAO)                                                                                                                                                                                                                                                                                                                                                    </t>
  </si>
  <si>
    <t xml:space="preserve">25.534,22</t>
  </si>
  <si>
    <t xml:space="preserve">CARROCERIA FIXA ABERTA DE MADEIRA PARA TRANSPORTE GERAL DE CARGA SECA DIMENSOES APROXIMADAS 2,5 X 6,5 X 0,50 M (INCLUI MONTAGEM, NAO INCLUI CAMINHAO)                                                                                                                                                                                                                                                                                                                                                     </t>
  </si>
  <si>
    <t xml:space="preserve">27.479,68</t>
  </si>
  <si>
    <t xml:space="preserve">CARROCERIA FIXA ABERTA DE MADEIRA PARA TRANSPORTE GERAL DE CARGA SECA DIMENSOES APROXIMADAS 2,5 X 7,00 X 0,50 M (INCLUI MONTAGEM, NAO INCLUI CAMINHAO)                                                                                                                                                                                                                                                                                                                                                    </t>
  </si>
  <si>
    <t xml:space="preserve">29.425,15</t>
  </si>
  <si>
    <t xml:space="preserve">CARROCERIA FIXA ABERTA DE MADEIRA PARA TRANSPORTE GERAL DE CARGA SECA DIMENSOES APROXIMADAS 2,5 X 7,5 X 0,50 M (INCLUI MONTAGEM, NAO INCLUI CAMINHAO)                                                                                                                                                                                                                                                                                                                                                     </t>
  </si>
  <si>
    <t xml:space="preserve">33.559,26</t>
  </si>
  <si>
    <t xml:space="preserve">CARVAO ANTRACITO PARA FILTRO, GRAO VARIANDO DE 0,8 ATE 1,1 MM, COEFICIENTE DE UNIFORMIDADE MENOR QUE 1,7 MM                                                                                                                                                                                                                                                                                                                                                                                               </t>
  </si>
  <si>
    <t xml:space="preserve">T     </t>
  </si>
  <si>
    <t xml:space="preserve">2.079,95</t>
  </si>
  <si>
    <t xml:space="preserve">CARVAO ANTRACITO PARA FILTRO, GRAO VARIANDO DE 0,8 ATE 1,1 MM, COEFICIENTE DE UNIFORMIDADE MENOR QUE 1,7 MM (DISTRIBUIDOR)                                                                                                                                                                                                                                                                                                                                                                                </t>
  </si>
  <si>
    <t xml:space="preserve">5,85</t>
  </si>
  <si>
    <t xml:space="preserve">CASCALHO DE CAVA                                                                                                                                                                                                                                                                                                                                                                                                                                                                                          </t>
  </si>
  <si>
    <t xml:space="preserve">45,12</t>
  </si>
  <si>
    <t xml:space="preserve">CASCALHO DE RIO                                                                                                                                                                                                                                                                                                                                                                                                                                                                                           </t>
  </si>
  <si>
    <t xml:space="preserve">72,20</t>
  </si>
  <si>
    <t xml:space="preserve">CASCALHO LAVADO                                                                                                                                                                                                                                                                                                                                                                                                                                                                                           </t>
  </si>
  <si>
    <t xml:space="preserve">86,59</t>
  </si>
  <si>
    <t xml:space="preserve">CAVALETE PARA TALHA COM ESTRUTURA EM TUBO METALICO ALTURA MINIMA 3,2 M EQUIPADO COM RODAS DE BORRACHA PARA MOVIMENTACAO DE TUBOS DE CONCRETO NA CENTRAL DE PREMOLDADOS COM CAPACIDADE DE CARGA DE 3 TONELADAS                                                                                                                                                                                                                                                                                             </t>
  </si>
  <si>
    <t xml:space="preserve">8.009,06</t>
  </si>
  <si>
    <t xml:space="preserve">CAVALO MECANICO TRACAO 4X2, PESO BRUTO TOTAL COMBINADO 49000 KG, CAPACIDADE MAXIMA DE TRACAO *66000* KG, POTENCIA *360* CV (INCLUI CABINE E CHASSI, NAO INCLUI SEMIRREBOQUE)                                                                                                                                                                                                                                                                                                                              </t>
  </si>
  <si>
    <t xml:space="preserve">564.954,16</t>
  </si>
  <si>
    <t xml:space="preserve">CAVALO MECANICO TRACAO 4X2, PESO BRUTO TOTAL 16000 KG, CAPACIDADE MAXIMA DE TRACAO *36000* KG, DISTANCIA ENTRE EIXOS *3,56* M, POTENCIA *286* CV (INCLUI CABINE E CHASSI, NAO INCLUI SEMIRREBOQUE)                                                                                                                                                                                                                                                                                                        </t>
  </si>
  <si>
    <t xml:space="preserve">484.526,76</t>
  </si>
  <si>
    <t xml:space="preserve">CAVALO MECANICO TRACAO 4X2, PESO BRUTO TOTAL 16000 KG, CAPACIDADE MAXIMA DE TRACAO *45000* KG, DISTANCIA ENTRE EIXOS *3,56* M, POTENCIA *330* CV (INCLUI CABINE E CHASSI, NAO INCLUI SEMIRREBOQUE)                                                                                                                                                                                                                                                                                                        </t>
  </si>
  <si>
    <t xml:space="preserve">490.411,62</t>
  </si>
  <si>
    <t xml:space="preserve">CAVALO MECANICO TRACAO 4X2, PESO BRUTO TOTAL 16000 KG, CAPACIDADE MAXIMA DE TRACAO *80000* KG, POTENCIA *380* CV (INCLUI CABINE E CHASSI, NAO INCLUI SEMIRREBOQUE)                                                                                                                                                                                                                                                                                                                                        </t>
  </si>
  <si>
    <t xml:space="preserve">557.500,00</t>
  </si>
  <si>
    <t xml:space="preserve">CAVALO MECANICO TRACAO 6X2, PESO BRUTO TOTAL COMBINADO 56000 KG, CAPACIDADE MAXIMA DE TRACAO *66000* KG, POTENCIA *360* CV (INCLUI CABINE E CHASSI, NAO INCLUI SEMIRREBOQUE)                                                                                                                                                                                                                                                                                                                              </t>
  </si>
  <si>
    <t xml:space="preserve">683.633,81</t>
  </si>
  <si>
    <t xml:space="preserve">CAVOUQUEIRO OU OPERADOR DE PERFURATRIZ / ROMPEDOR                                                                                                                                                                                                                                                                                                                                                                                                                                                         </t>
  </si>
  <si>
    <t xml:space="preserve">15,98</t>
  </si>
  <si>
    <t xml:space="preserve">CAVOUQUEIRO OU OPERADOR DE PERFURATRIZ / ROMPEDOR (MENSALISTA)                                                                                                                                                                                                                                                                                                                                                                                                                                            </t>
  </si>
  <si>
    <t xml:space="preserve">2.822,21</t>
  </si>
  <si>
    <t xml:space="preserve">CENTRALIZADOR DE BARRA DE ACO (CHUMBADOR TIPO CARAMBOLA), PARA ACO ATE 20 MM                                                                                                                                                                                                                                                                                                                                                                                                                              </t>
  </si>
  <si>
    <t xml:space="preserve">CENTRO DE MEDICAO AGRUPADA, EM POLICARBONATO / PVC, COM 12 MEDIDORES E PROTECAO GERAL (INCLUI BARRAMENTO, DISJUNTORES E ACESSORIOS DE FIXACAO) (PADRAO CONCESSIONARIA LOCAL)                                                                                                                                                                                                                                                                                                                              </t>
  </si>
  <si>
    <t xml:space="preserve">5.289,70</t>
  </si>
  <si>
    <t xml:space="preserve">CENTRO DE MEDICAO AGRUPADA, EM POLICARBONATO / PVC, COM 16 MEDIDORES E PROTECAO GERAL (INCLUI BARRAMENTO, DISJUNTORES E ACESSORIOS DE FIXACAO) (PADRAO CONCESSIONARIA LOCAL)                                                                                                                                                                                                                                                                                                                              </t>
  </si>
  <si>
    <t xml:space="preserve">7.052,93</t>
  </si>
  <si>
    <t xml:space="preserve">CENTRO DE MEDICAO AGRUPADA, EM POLICARBONATO / PVC, COM 4 MEDIDORES E PROTECAO GERAL (INCLUI BARRAMENTO, DISJUNTORES E ACESSORIOS DE FIXACAO) (PADRAO CONCESSIONARIA LOCAL)                                                                                                                                                                                                                                                                                                                               </t>
  </si>
  <si>
    <t xml:space="preserve">1.229,17</t>
  </si>
  <si>
    <t xml:space="preserve">CENTRO DE MEDICAO AGRUPADA, EM POLICARBONATO / PVC, COM 8 MEDIDORES E PROTECAO GERAL (INCLUI BARRAMENTO, DISJUNTORES E ACESSORIOS DE FIXACAO) (PADRAO CONCESSIONARIA LOCAL)                                                                                                                                                                                                                                                                                                                               </t>
  </si>
  <si>
    <t xml:space="preserve">2.712,66</t>
  </si>
  <si>
    <t xml:space="preserve">CERA LIQUIDA INCOLOR MULTIPISO                                                                                                                                                                                                                                                                                                                                                                                                                                                                            </t>
  </si>
  <si>
    <t xml:space="preserve">17,11</t>
  </si>
  <si>
    <t xml:space="preserve">CHAPA ACO INOX AISI 304 NUMERO 4 (E = 6 MM), ACABAMENTO NUMERO 1 (LAMINADO A QUENTE, FOSCO)                                                                                                                                                                                                                                                                                                                                                                                                               </t>
  </si>
  <si>
    <t xml:space="preserve">1.266,68</t>
  </si>
  <si>
    <t xml:space="preserve">CHAPA ACO INOX AISI 304 NUMERO 9 (E = 4 MM), ACABAMENTO NUMERO 1 (LAMINADO A QUENTE, FOSCO)                                                                                                                                                                                                                                                                                                                                                                                                               </t>
  </si>
  <si>
    <t xml:space="preserve">844,44</t>
  </si>
  <si>
    <t xml:space="preserve">CHAPA DE ACO CARBONO GALVANIZADA, PERFURADA (GRADE FUROS) E = 1,5 MM, DIAMETRO DO FURO = 9,52 MM (FUROS ALTERNADOS HORIZ.)                                                                                                                                                                                                                                                                                                                                                                                </t>
  </si>
  <si>
    <t xml:space="preserve">56,08</t>
  </si>
  <si>
    <t xml:space="preserve">CHAPA DE ACO CARBONO LAMINADO A QUENTE, QUALIDADE ESTRUTURAL, BITOLA 3/16", E =4,75 MM (37,29 KG/M2)                                                                                                                                                                                                                                                                                                                                                                                                      </t>
  </si>
  <si>
    <t xml:space="preserve">CHAPA DE ACO FINA A FRIO BITOLA MSG 20, E = 0,90 MM (7,20 KG/M2)                                                                                                                                                                                                                                                                                                                                                                                                                                          </t>
  </si>
  <si>
    <t xml:space="preserve">15,60</t>
  </si>
  <si>
    <t xml:space="preserve">CHAPA DE ACO FINA A FRIO BITOLA MSG 24, E = 0,60 MM (4,80 KG/M2)                                                                                                                                                                                                                                                                                                                                                                                                                                          </t>
  </si>
  <si>
    <t xml:space="preserve">16,62</t>
  </si>
  <si>
    <t xml:space="preserve">CHAPA DE ACO FINA A FRIO BITOLA MSG 26, E = 0,45 MM (3,60 KG/M2)                                                                                                                                                                                                                                                                                                                                                                                                                                          </t>
  </si>
  <si>
    <t xml:space="preserve">15,64</t>
  </si>
  <si>
    <t xml:space="preserve">CHAPA DE ACO FINA A QUENTE BITOLA MSG 13, E = 2,25 MM (18,00 KG/M2)                                                                                                                                                                                                                                                                                                                                                                                                                                       </t>
  </si>
  <si>
    <t xml:space="preserve">14,48</t>
  </si>
  <si>
    <t xml:space="preserve">CHAPA DE ACO FINA A QUENTE BITOLA MSG 14, E = 2,00 MM (16,0 KG/M2)                                                                                                                                                                                                                                                                                                                                                                                                                                        </t>
  </si>
  <si>
    <t xml:space="preserve">14,50</t>
  </si>
  <si>
    <t xml:space="preserve">CHAPA DE ACO FINA A QUENTE BITOLA MSG 16, E = 1,50 MM (12,00 KG/M2)                                                                                                                                                                                                                                                                                                                                                                                                                                       </t>
  </si>
  <si>
    <t xml:space="preserve">15,31</t>
  </si>
  <si>
    <t xml:space="preserve">CHAPA DE ACO FINA A QUENTE BITOLA MSG 18, E = 1,20 MM (9,60 KG/M2)                                                                                                                                                                                                                                                                                                                                                                                                                                        </t>
  </si>
  <si>
    <t xml:space="preserve">CHAPA DE ACO FINA A QUENTE BITOLA MSG 3/16 ", E = 4,75 MM (38,00 KG/M2)                                                                                                                                                                                                                                                                                                                                                                                                                                   </t>
  </si>
  <si>
    <t xml:space="preserve">12,90</t>
  </si>
  <si>
    <t xml:space="preserve">CHAPA DE ACO GALVANIZADA BITOLA GSG 14, E = 1,95 MM (15,60 KG/M2)                                                                                                                                                                                                                                                                                                                                                                                                                                         </t>
  </si>
  <si>
    <t xml:space="preserve">17,75</t>
  </si>
  <si>
    <t xml:space="preserve">CHAPA DE ACO GALVANIZADA BITOLA GSG 16, E = 1,55 MM (12,40 KG/M2)                                                                                                                                                                                                                                                                                                                                                                                                                                         </t>
  </si>
  <si>
    <t xml:space="preserve">18,47</t>
  </si>
  <si>
    <t xml:space="preserve">CHAPA DE ACO GALVANIZADA BITOLA GSG 18, E = 1,25 MM (10,00 KG/M2)                                                                                                                                                                                                                                                                                                                                                                                                                                         </t>
  </si>
  <si>
    <t xml:space="preserve">17,70</t>
  </si>
  <si>
    <t xml:space="preserve">CHAPA DE ACO GALVANIZADA BITOLA GSG 19, E = 1,11 MM (8,88 KG/M2)                                                                                                                                                                                                                                                                                                                                                                                                                                          </t>
  </si>
  <si>
    <t xml:space="preserve">CHAPA DE ACO GALVANIZADA BITOLA GSG 20, E = 0,95 MM (7,60 KG/M2)                                                                                                                                                                                                                                                                                                                                                                                                                                          </t>
  </si>
  <si>
    <t xml:space="preserve">17,03</t>
  </si>
  <si>
    <t xml:space="preserve">CHAPA DE ACO GALVANIZADA BITOLA GSG 22, E = 0,80 MM (6,40 KG/M2)                                                                                                                                                                                                                                                                                                                                                                                                                                          </t>
  </si>
  <si>
    <t xml:space="preserve">18,44</t>
  </si>
  <si>
    <t xml:space="preserve">CHAPA DE ACO GALVANIZADA BITOLA GSG 24, E = 0,64 (5,12 KG/M2)                                                                                                                                                                                                                                                                                                                                                                                                                                             </t>
  </si>
  <si>
    <t xml:space="preserve">18,55</t>
  </si>
  <si>
    <t xml:space="preserve">CHAPA DE ACO GALVANIZADA BITOLA GSG 26, E = 0,50 MM (4,00 KG/M2)                                                                                                                                                                                                                                                                                                                                                                                                                                          </t>
  </si>
  <si>
    <t xml:space="preserve">19,36</t>
  </si>
  <si>
    <t xml:space="preserve">CHAPA DE ACO GALVANIZADA BITOLA GSG 30, E = 0,35 MM (2,80 KG/M2)                                                                                                                                                                                                                                                                                                                                                                                                                                          </t>
  </si>
  <si>
    <t xml:space="preserve">23,23</t>
  </si>
  <si>
    <t xml:space="preserve">CHAPA DE ACO GROSSA, ASTM A36, E = 1 " (25,40 MM) 199,18 KG/M2                                                                                                                                                                                                                                                                                                                                                                                                                                            </t>
  </si>
  <si>
    <t xml:space="preserve">16,88</t>
  </si>
  <si>
    <t xml:space="preserve">CHAPA DE ACO GROSSA, ASTM A36, E = 1/2 " (12,70 MM) 99,59 KG/M2                                                                                                                                                                                                                                                                                                                                                                                                                                           </t>
  </si>
  <si>
    <t xml:space="preserve">14,06</t>
  </si>
  <si>
    <t xml:space="preserve">CHAPA DE ACO GROSSA, ASTM A36, E = 1/4 " (6,35 MM) 49,79 KG/M2                                                                                                                                                                                                                                                                                                                                                                                                                                            </t>
  </si>
  <si>
    <t xml:space="preserve">CHAPA DE ACO GROSSA, ASTM A36, E = 3/4 " (19,05 MM) 149,39 KG/M2                                                                                                                                                                                                                                                                                                                                                                                                                                          </t>
  </si>
  <si>
    <t xml:space="preserve">16,06</t>
  </si>
  <si>
    <t xml:space="preserve">CHAPA DE ACO GROSSA, ASTM A36, E = 3/8 " (9,53 MM) 74,69 KG/M2                                                                                                                                                                                                                                                                                                                                                                                                                                            </t>
  </si>
  <si>
    <t xml:space="preserve">14,29</t>
  </si>
  <si>
    <t xml:space="preserve">CHAPA DE ACO GROSSA, ASTM A36, E = 5/8 " (15,88 MM) 124,49 KG/M2                                                                                                                                                                                                                                                                                                                                                                                                                                          </t>
  </si>
  <si>
    <t xml:space="preserve">15,84</t>
  </si>
  <si>
    <t xml:space="preserve">CHAPA DE ACO GROSSA, ASTM A36, E = 7/8 " (22,23 MM) 174,28 KG/M2                                                                                                                                                                                                                                                                                                                                                                                                                                          </t>
  </si>
  <si>
    <t xml:space="preserve">16,37</t>
  </si>
  <si>
    <t xml:space="preserve">CHAPA DE ACO GROSSA, SAE 1020, BITOLA 1/4", E = 6,35 MM (49,85 KG/M2)                                                                                                                                                                                                                                                                                                                                                                                                                                     </t>
  </si>
  <si>
    <t xml:space="preserve">14,01</t>
  </si>
  <si>
    <t xml:space="preserve">CHAPA DE ACO XADREZ PARA PISOS, E = 1/4 " (6,30 MM) 54,53 KG/M2                                                                                                                                                                                                                                                                                                                                                                                                                                           </t>
  </si>
  <si>
    <t xml:space="preserve">CHAPA DE LAMINADO MELAMINICO, LISO BRILHANTE, DE *1,25 X 3,08* M, E = 0,8 MM                                                                                                                                                                                                                                                                                                                                                                                                                              </t>
  </si>
  <si>
    <t xml:space="preserve">40,35</t>
  </si>
  <si>
    <t xml:space="preserve">CHAPA DE LAMINADO MELAMINICO, LISO FOSCO, DE *1,25 X 3,08* M, E = 0,8 MM                                                                                                                                                                                                                                                                                                                                                                                                                                  </t>
  </si>
  <si>
    <t xml:space="preserve">46,65</t>
  </si>
  <si>
    <t xml:space="preserve">CHAPA DE LAMINADO MELAMINICO, TEXTURIZADO, DE *1,25 X 3,08* M, E = 0,8 MM                                                                                                                                                                                                                                                                                                                                                                                                                                 </t>
  </si>
  <si>
    <t xml:space="preserve">44,93</t>
  </si>
  <si>
    <t xml:space="preserve">CHAPA DE MDF BRANCO LISO 1 FACE, E = 12 MM, DE *2,75 X 1,85* M                                                                                                                                                                                                                                                                                                                                                                                                                                            </t>
  </si>
  <si>
    <t xml:space="preserve">CHAPA DE MDF BRANCO LISO 1 FACE, E = 15 MM, DE *2,75 X 1,85* M                                                                                                                                                                                                                                                                                                                                                                                                                                            </t>
  </si>
  <si>
    <t xml:space="preserve">51,32</t>
  </si>
  <si>
    <t xml:space="preserve">CHAPA DE MDF BRANCO LISO 1 FACE, E = 18 MM, DE *2,75 X 1,85* M                                                                                                                                                                                                                                                                                                                                                                                                                                            </t>
  </si>
  <si>
    <t xml:space="preserve">65,13</t>
  </si>
  <si>
    <t xml:space="preserve">CHAPA DE MDF BRANCO LISO 1 FACE, E = 25 MM, DE *2,75 X 1,85* M                                                                                                                                                                                                                                                                                                                                                                                                                                            </t>
  </si>
  <si>
    <t xml:space="preserve">93,54</t>
  </si>
  <si>
    <t xml:space="preserve">CHAPA DE MDF BRANCO LISO 1 FACE, E = 6 MM, DE *2,75 X 1,85* M                                                                                                                                                                                                                                                                                                                                                                                                                                             </t>
  </si>
  <si>
    <t xml:space="preserve">33,87</t>
  </si>
  <si>
    <t xml:space="preserve">CHAPA DE MDF BRANCO LISO 1 FACE, E = 9 MM, DE *2,75 X 1,85* M                                                                                                                                                                                                                                                                                                                                                                                                                                             </t>
  </si>
  <si>
    <t xml:space="preserve">44,27</t>
  </si>
  <si>
    <t xml:space="preserve">CHAPA DE MDF BRANCO LISO 2 FACES, E = 12 MM, DE *2,75 X 1,85* M                                                                                                                                                                                                                                                                                                                                                                                                                                           </t>
  </si>
  <si>
    <t xml:space="preserve">48,71</t>
  </si>
  <si>
    <t xml:space="preserve">CHAPA DE MDF BRANCO LISO 2 FACES, E = 15 MM, DE *2,75 X 1,85* M                                                                                                                                                                                                                                                                                                                                                                                                                                           </t>
  </si>
  <si>
    <t xml:space="preserve">53,15</t>
  </si>
  <si>
    <t xml:space="preserve">CHAPA DE MDF BRANCO LISO 2 FACES, E = 18 MM, DE *2,75 X 1,85* M                                                                                                                                                                                                                                                                                                                                                                                                                                           </t>
  </si>
  <si>
    <t xml:space="preserve">65,98</t>
  </si>
  <si>
    <t xml:space="preserve">CHAPA DE MDF BRANCO LISO 2 FACES, E = 25 MM, DE *2,75 X 1,85* M                                                                                                                                                                                                                                                                                                                                                                                                                                           </t>
  </si>
  <si>
    <t xml:space="preserve">99,66</t>
  </si>
  <si>
    <t xml:space="preserve">CHAPA DE MDF BRANCO LISO 2 FACES, E = 6 MM, DE *2,75 X 1,85* M                                                                                                                                                                                                                                                                                                                                                                                                                                            </t>
  </si>
  <si>
    <t xml:space="preserve">36,54</t>
  </si>
  <si>
    <t xml:space="preserve">CHAPA DE MDF BRANCO LISO 2 FACES, E = 9 MM, DE *2,75 X 1,85* M                                                                                                                                                                                                                                                                                                                                                                                                                                            </t>
  </si>
  <si>
    <t xml:space="preserve">44,69</t>
  </si>
  <si>
    <t xml:space="preserve">CHAPA DE MDF CRU, E = 12 MM, DE *2,75 X 1,85* M                                                                                                                                                                                                                                                                                                                                                                                                                                                           </t>
  </si>
  <si>
    <t xml:space="preserve">37,30</t>
  </si>
  <si>
    <t xml:space="preserve">CHAPA DE MDF CRU, E = 15 MM, DE *2,75 X 1,85* M                                                                                                                                                                                                                                                                                                                                                                                                                                                           </t>
  </si>
  <si>
    <t xml:space="preserve">39,34</t>
  </si>
  <si>
    <t xml:space="preserve">CHAPA DE MDF CRU, E = 18 MM, DE *2,75 X 1,85* M                                                                                                                                                                                                                                                                                                                                                                                                                                                           </t>
  </si>
  <si>
    <t xml:space="preserve">48,00</t>
  </si>
  <si>
    <t xml:space="preserve">CHAPA DE MDF CRU, E = 20 MM, DE *2,75 X 1,85* M                                                                                                                                                                                                                                                                                                                                                                                                                                                           </t>
  </si>
  <si>
    <t xml:space="preserve">63,82</t>
  </si>
  <si>
    <t xml:space="preserve">CHAPA DE MDF CRU, E = 25 MM, DE *2,75 X 1,85* M                                                                                                                                                                                                                                                                                                                                                                                                                                                           </t>
  </si>
  <si>
    <t xml:space="preserve">77,81</t>
  </si>
  <si>
    <t xml:space="preserve">CHAPA DE MDF CRU, E = 6 MM, DE *2,75 X 1,85* M                                                                                                                                                                                                                                                                                                                                                                                                                                                            </t>
  </si>
  <si>
    <t xml:space="preserve">22,40</t>
  </si>
  <si>
    <t xml:space="preserve">CHAPA DE MDF CRU, E = 9 MM, DE *2,75 X 1,85* M                                                                                                                                                                                                                                                                                                                                                                                                                                                            </t>
  </si>
  <si>
    <t xml:space="preserve">30,11</t>
  </si>
  <si>
    <t xml:space="preserve">CHAPA EM ACO GALVANIZADO PARA STEEL DECK, COM NERVURAS TRAPEZOIDAIS, LARGURA UTIL DE 915 MM E ESPESSURA DE 0,80 MM                                                                                                                                                                                                                                                                                                                                                                                        </t>
  </si>
  <si>
    <t xml:space="preserve">152,42</t>
  </si>
  <si>
    <t xml:space="preserve">CHAPA EM ACO GALVANIZADO PARA STEEL DECK, COM NERVURAS TRAPEZOIDAIS, LARGURA UTIL DE 915 MM E ESPESSURA DE 0,95 MM                                                                                                                                                                                                                                                                                                                                                                                        </t>
  </si>
  <si>
    <t xml:space="preserve">177,97</t>
  </si>
  <si>
    <t xml:space="preserve">CHAPA EM ACO GALVANIZADO PARA STEEL DECK, COM NERVURAS TRAPEZOIDAIS, LARGURA UTIL DE 915 MM E ESPESSURA DE 1,25 MM                                                                                                                                                                                                                                                                                                                                                                                        </t>
  </si>
  <si>
    <t xml:space="preserve">230,80</t>
  </si>
  <si>
    <t xml:space="preserve">CHAPA PARA EMENDA DE VIGA, EM ACO GROSSO, QUALIDADE ESTRUTURAL, BITOLA 3/16 ", E= 4,75 MM, 4 FUROS, LARGURA 45 MM, COMPRIMENTO 500 MM                                                                                                                                                                                                                                                                                                                                                                     </t>
  </si>
  <si>
    <t xml:space="preserve">156,41</t>
  </si>
  <si>
    <t xml:space="preserve">CHAPA/BOBINA LISA EM ALUMINIO, LIGA 1.200 - H14, QUALQUER ESPESSURA, QUALQUER LARGURA                                                                                                                                                                                                                                                                                                                                                                                                                     </t>
  </si>
  <si>
    <t xml:space="preserve">46,14</t>
  </si>
  <si>
    <t xml:space="preserve">CHAPA/PAINEL DE MADEIRA COMPENSADA PLASTIFICADA (MADEIRITE PLASTIFICADO) PARA FORMA DE CONCRETO, DE 2200 x 1100 MM, E = *17* MM                                                                                                                                                                                                                                                                                                                                                                           </t>
  </si>
  <si>
    <t xml:space="preserve">66,55</t>
  </si>
  <si>
    <t xml:space="preserve">CHAPA/PAINEL DE MADEIRA COMPENSADA PLASTIFICADA (MADEIRITE PLASTIFICADO) PARA FORMA DE CONCRETO, DE 2200 x 1100 MM, E = 10 MM                                                                                                                                                                                                                                                                                                                                                                             </t>
  </si>
  <si>
    <t xml:space="preserve">38,71</t>
  </si>
  <si>
    <t xml:space="preserve">CHAPA/PAINEL DE MADEIRA COMPENSADA PLASTIFICADA (MADEIRITE PLASTIFICADO) PARA FORMA DE CONCRETO, DE 2200 x 1100 MM, E = 12 MM                                                                                                                                                                                                                                                                                                                                                                             </t>
  </si>
  <si>
    <t xml:space="preserve">47,96</t>
  </si>
  <si>
    <t xml:space="preserve">CHAPA/PAINEL DE MADEIRA COMPENSADA PLASTIFICADA (MADEIRITE PLASTIFICADO) PARA FORMA DE CONCRETO, DE 2200 X 1100 MM, E = 14 MM                                                                                                                                                                                                                                                                                                                                                                             </t>
  </si>
  <si>
    <t xml:space="preserve">55,64</t>
  </si>
  <si>
    <t xml:space="preserve">CHAPA/PAINEL DE MADEIRA COMPENSADA PLASTIFICADA (MADEIRITE PLASTIFICADO) PARA FORMA DE CONCRETO, DE 2200 X 1100 MM, E = 20 MM                                                                                                                                                                                                                                                                                                                                                                             </t>
  </si>
  <si>
    <t xml:space="preserve">80,15</t>
  </si>
  <si>
    <t xml:space="preserve">CHAPA/PAINEL DE MADEIRA COMPENSADA PLASTIFICADA (MADEIRITE PLASTIFICADO) PARA FORMA DE CONCRETO, DE 2200 X 1100 MM, E = 6 MM                                                                                                                                                                                                                                                                                                                                                                              </t>
  </si>
  <si>
    <t xml:space="preserve">28,13</t>
  </si>
  <si>
    <t xml:space="preserve">CHAPA/PAINEL DE MADEIRA COMPENSADA RESINADA (MADEIRITE RESINADO ROSA) PARA FORMA DE CONCRETO, DE 2200 x 1100 MM, E = 14 MM                                                                                                                                                                                                                                                                                                                                                                                </t>
  </si>
  <si>
    <t xml:space="preserve">32,01</t>
  </si>
  <si>
    <t xml:space="preserve">CHAPA/PAINEL DE MADEIRA COMPENSADA RESINADA (MADEIRITE RESINADO ROSA) PARA FORMA DE CONCRETO, DE 2200 x 1100 MM, E = 17 MM                                                                                                                                                                                                                                                                                                                                                                                </t>
  </si>
  <si>
    <t xml:space="preserve">39,30</t>
  </si>
  <si>
    <t xml:space="preserve">CHAPA/PAINEL DE MADEIRA COMPENSADA RESINADA (MADEIRITE RESINADO ROSA) PARA FORMA DE CONCRETO, DE 2200 x 1100 MM, E = 8 A 12 MM                                                                                                                                                                                                                                                                                                                                                                            </t>
  </si>
  <si>
    <t xml:space="preserve">24,76</t>
  </si>
  <si>
    <t xml:space="preserve">CHAPA/PAINEL DE MADEIRA COMPENSADA RESINADA (MADEIRITE RESINADO ROSA) PARA FORMA DE CONCRETO, DE 2200 X 1100 MM, E = 20 MM                                                                                                                                                                                                                                                                                                                                                                                </t>
  </si>
  <si>
    <t xml:space="preserve">48,75</t>
  </si>
  <si>
    <t xml:space="preserve">CHAPA/PAINEL DE MADEIRA COMPENSADA RESINADA (MADEIRITE RESINADO ROSA) PARA FORMA DE CONCRETO, DE 2200 X 1100 MM, E = 6 MM                                                                                                                                                                                                                                                                                                                                                                                 </t>
  </si>
  <si>
    <t xml:space="preserve">14,94</t>
  </si>
  <si>
    <t xml:space="preserve">CHAVE BLINDADA TRIPOLAR PARA MOTORES, DO TIPO FACA, COM PORTA FUSIVEL DO TIPO CARTUCHO, CORRENTE NOMINAL DE 100 A, TENSAO NOMINAL DE 250 V                                                                                                                                                                                                                                                                                                                                                                </t>
  </si>
  <si>
    <t xml:space="preserve">422,86</t>
  </si>
  <si>
    <t xml:space="preserve">CHAVE BLINDADA TRIPOLAR PARA MOTORES, DO TIPO FACA, COM PORTA FUSIVEL DO TIPO CARTUCHO, CORRENTE NOMINAL DE 30 A, TENSAO NOMINAL DE 250 V                                                                                                                                                                                                                                                                                                                                                                 </t>
  </si>
  <si>
    <t xml:space="preserve">143,00</t>
  </si>
  <si>
    <t xml:space="preserve">CHAVE BLINDADA TRIPOLAR PARA MOTORES, DO TIPO FACA, COM PORTA FUSIVEL DO TIPO CARTUCHO, CORRENTE NOMINAL DE 60 A, TENSAO NOMINAL DE 250 V                                                                                                                                                                                                                                                                                                                                                                 </t>
  </si>
  <si>
    <t xml:space="preserve">224,74</t>
  </si>
  <si>
    <t xml:space="preserve">CHAVE DE PARTIDA DIRETA TRIFASICA, COM CAIXA TERMOPLASTICA, COM FUSIVEL DE 25 A, PARA MOTOR COM POTENCIA DE 7,5 CV E TENSAO DE 380 V                                                                                                                                                                                                                                                                                                                                                                      </t>
  </si>
  <si>
    <t xml:space="preserve">335,65</t>
  </si>
  <si>
    <t xml:space="preserve">CHAVE DE PARTIDA DIRETA TRIFASICA, COM CAIXA TERMOPLASTICA, COM FUSIVEL DE 35 A, PARA MOTOR COM POTENCIA DE 5 CV E TENSAO DE 220 V                                                                                                                                                                                                                                                                                                                                                                        </t>
  </si>
  <si>
    <t xml:space="preserve">187,40</t>
  </si>
  <si>
    <t xml:space="preserve">CHAVE DE PARTIDA DIRETA TRIFASICA, COM CAIXA TERMOPLASTICA, COM FUSIVEL DE 63 A, PARA MOTOR COM POTENCIA DE 10 CV E TENSAO DE 220 V                                                                                                                                                                                                                                                                                                                                                                       </t>
  </si>
  <si>
    <t xml:space="preserve">295,62</t>
  </si>
  <si>
    <t xml:space="preserve">CHAVE DUPLA PARA CONEXOES TIPO STORZ, ENGATE RAPIDO 1 1/2" X 2 1/2", EM LATAO, PARA INSTALACAO PREDIAL COMBATE A INCENDIO                                                                                                                                                                                                                                                                                                                                                                                 </t>
  </si>
  <si>
    <t xml:space="preserve">22,95</t>
  </si>
  <si>
    <t xml:space="preserve">CHAVE FUSIVEL PARA REDES DE DISTRIBUICAO, TENSAO DE 15,0 KV, CORRENTE NOMINAL DO PORTA FUSIVEL DE 100 A, CAPACIDADE DE INTERRUPCAO SIMETRICA DE 7,10 KA, CAPACIDADE DE INTERRUPCAO ASSIMETRICA 10,00 KA                                                                                                                                                                                                                                                                                                   </t>
  </si>
  <si>
    <t xml:space="preserve">201,41</t>
  </si>
  <si>
    <t xml:space="preserve">CHAVE SECCIONADORA-FUSIVEL BLINDADA TRIPOLAR, ABERTURA COM CARGA, PARA FUSIVEL NH00, CORRENTE NOMINAL DE 160 A, TENSAO DE 500 V                                                                                                                                                                                                                                                                                                                                                                           </t>
  </si>
  <si>
    <t xml:space="preserve">218,48</t>
  </si>
  <si>
    <t xml:space="preserve">CHAVE SECCIONADORA-FUSIVEL BLINDADA TRIPOLAR, ABERTURA COM CARGA, PARA FUSIVEL NH01, CORRENTE NOMINAL DE 250 A, TENSAO DE 500 V                                                                                                                                                                                                                                                                                                                                                                           </t>
  </si>
  <si>
    <t xml:space="preserve">302,86</t>
  </si>
  <si>
    <t xml:space="preserve">CHUMBADOR DE ACO TIPO PARABOLT, * 5/8" X 200* MM,  COM PORCA E ARRUELA                                                                                                                                                                                                                                                                                                                                                                                                                                    </t>
  </si>
  <si>
    <t xml:space="preserve">19,60</t>
  </si>
  <si>
    <t xml:space="preserve">CHUMBADOR DE ACO, DIAMETRO 1/2", COMPRIMENTO 75 MM                                                                                                                                                                                                                                                                                                                                                                                                                                                        </t>
  </si>
  <si>
    <t xml:space="preserve">CHUMBADOR DE ACO, DIAMETRO 5/8", COMPRIMENTO 6", COM PORCA                                                                                                                                                                                                                                                                                                                                                                                                                                                </t>
  </si>
  <si>
    <t xml:space="preserve">22,26</t>
  </si>
  <si>
    <t xml:space="preserve">CHUMBADOR DE ACO, 1" X 600 MM, PARA POSTES DE ACO COM BASE, INCLUSO PORCA E ARRUELA                                                                                                                                                                                                                                                                                                                                                                                                                       </t>
  </si>
  <si>
    <t xml:space="preserve">247,73</t>
  </si>
  <si>
    <t xml:space="preserve">CHUMBADOR, DIAMETRO 1/4" COM PARAFUSO 1/4" X 40 MM                                                                                                                                                                                                                                                                                                                                                                                                                                                        </t>
  </si>
  <si>
    <t xml:space="preserve">1,14</t>
  </si>
  <si>
    <t xml:space="preserve">CHUVEIRO COMUM EM PLASTICO BRANCO, COM CANO, 3 TEMPERATURAS, 5500 W (110/220 V)                                                                                                                                                                                                                                                                                                                                                                                                                           </t>
  </si>
  <si>
    <t xml:space="preserve">69,90</t>
  </si>
  <si>
    <t xml:space="preserve">CHUVEIRO COMUM EM PLASTICO CROMADO, COM CANO, 4 TEMPERATURAS (110/220 V)                                                                                                                                                                                                                                                                                                                                                                                                                                  </t>
  </si>
  <si>
    <t xml:space="preserve">226,10</t>
  </si>
  <si>
    <t xml:space="preserve">CIMENTO ASFALTICO DE PETROLEO A GRANEL (CAP) 50/70 (COLETADO CAIXA NA ANP ACRESCIDO DE ICMS)                                                                                                                                                                                                                                                                                                                                                                                                              </t>
  </si>
  <si>
    <t xml:space="preserve">4.876,19</t>
  </si>
  <si>
    <t xml:space="preserve">CIMENTO BRANCO                                                                                                                                                                                                                                                                                                                                                                                                                                                                                            </t>
  </si>
  <si>
    <t xml:space="preserve">1,76</t>
  </si>
  <si>
    <t xml:space="preserve">CIMENTO IMPERMEABILIZANTE DE PEGA ULTRARRAPIDA PARA TAMPONAMENTOS                                                                                                                                                                                                                                                                                                                                                                                                                                         </t>
  </si>
  <si>
    <t xml:space="preserve">CIMENTO PORTLAND COMPOSTO CP II-32                                                                                                                                                                                                                                                                                                                                                                                                                                                                        </t>
  </si>
  <si>
    <t xml:space="preserve">0,56</t>
  </si>
  <si>
    <t xml:space="preserve">CIMENTO PORTLAND DE ALTO FORNO (AF) CP III-40                                                                                                                                                                                                                                                                                                                                                                                                                                                             </t>
  </si>
  <si>
    <t xml:space="preserve">CIMENTO PORTLAND ESTRUTURAL BRANCO  CPB-32                                                                                                                                                                                                                                                                                                                                                                                                                                                                </t>
  </si>
  <si>
    <t xml:space="preserve">CIMENTO PORTLAND POZOLANICO CP IV-32                                                                                                                                                                                                                                                                                                                                                                                                                                                                      </t>
  </si>
  <si>
    <t xml:space="preserve">CINTA CIRCULAR EM ACO GALVANIZADO DE 150 MM DE DIAMETRO PARA FIXACAO DE CAIXA MEDICAO, INCLUI PARAFUSOS E PORCAS                                                                                                                                                                                                                                                                                                                                                                                          </t>
  </si>
  <si>
    <t xml:space="preserve">32,67</t>
  </si>
  <si>
    <t xml:space="preserve">CINTA CIRCULAR EM ACO GALVANIZADO DE 210 MM DE DIAMETRO PARA INSTALACAO DE TRANSFORMADOR EM POSTE DE CONCRETO                                                                                                                                                                                                                                                                                                                                                                                             </t>
  </si>
  <si>
    <t xml:space="preserve">38,92</t>
  </si>
  <si>
    <t xml:space="preserve">CINTURAO DE SEGURANCA TIPO PARAQUEDISTA, FIVELA EM ACO, AJUSTE NO SUSPENSARIO, CINTURA E PERNAS                                                                                                                                                                                                                                                                                                                                                                                                           </t>
  </si>
  <si>
    <t xml:space="preserve">COBRE ELETROLITICO EM BARRA OU CHAPA                                                                                                                                                                                                                                                                                                                                                                                                                                                                      </t>
  </si>
  <si>
    <t xml:space="preserve">145,93</t>
  </si>
  <si>
    <t xml:space="preserve">COLA A BASE DE RESINA SINTETICA PARA CHAPA DE LAMINADO MELAMINICO                                                                                                                                                                                                                                                                                                                                                                                                                                         </t>
  </si>
  <si>
    <t xml:space="preserve">40,45</t>
  </si>
  <si>
    <t xml:space="preserve">COLA BRANCA BASE PVA                                                                                                                                                                                                                                                                                                                                                                                                                                                                                      </t>
  </si>
  <si>
    <t xml:space="preserve">41,12</t>
  </si>
  <si>
    <t xml:space="preserve">COLA PARA TUBOS E MANTAS ELASTOMERICAS, A BASE DE SOLVENTE                                                                                                                                                                                                                                                                                                                                                                                                                                                </t>
  </si>
  <si>
    <t xml:space="preserve">139,85</t>
  </si>
  <si>
    <t xml:space="preserve">COLAR DE TOMADA EM POLIPROPILENO, PP, COM PARAFUSOS, PARA PEAD, 63 X 1/2" - LIGACAO PREDIAL DE AGUA                                                                                                                                                                                                                                                                                                                                                                                                       </t>
  </si>
  <si>
    <t xml:space="preserve">17,91</t>
  </si>
  <si>
    <t xml:space="preserve">COLAR DE TOMADA EM POLIPROPILENO, PP, COM PARAFUSOS, PARA PEAD, 63 X 3/4" - LIGACAO PREDIAL DE AGUA                                                                                                                                                                                                                                                                                                                                                                                                       </t>
  </si>
  <si>
    <t xml:space="preserve">18,39</t>
  </si>
  <si>
    <t xml:space="preserve">COLAR TOMADA PVC, COM TRAVAS, SAIDA COM ROSCA, DE 110 MM X 1/2" OU 110 MM X 3/4", PARA LIGACAO PREDIAL DE AGUA                                                                                                                                                                                                                                                                                                                                                                                            </t>
  </si>
  <si>
    <t xml:space="preserve">24,71</t>
  </si>
  <si>
    <t xml:space="preserve">COLAR TOMADA PVC, COM TRAVAS, SAIDA COM ROSCA, DE 32 MM X 1/2" OU 32 MM X 3/4", PARA LIGACAO PREDIAL DE AGUA                                                                                                                                                                                                                                                                                                                                                                                              </t>
  </si>
  <si>
    <t xml:space="preserve">8,55</t>
  </si>
  <si>
    <t xml:space="preserve">COLAR TOMADA PVC, COM TRAVAS, SAIDA COM ROSCA, DE 40 MM X 1/2" OU 40 MM X 3/4", PARA LIGACAO PREDIAL DE AGUA                                                                                                                                                                                                                                                                                                                                                                                              </t>
  </si>
  <si>
    <t xml:space="preserve">11,00</t>
  </si>
  <si>
    <t xml:space="preserve">COLAR TOMADA PVC, COM TRAVAS, SAIDA COM ROSCA, DE 50 MM X 1/2" OU 50 MM X 3/4", PARA LIGACAO PREDIAL DE AGUA                                                                                                                                                                                                                                                                                                                                                                                              </t>
  </si>
  <si>
    <t xml:space="preserve">13,28</t>
  </si>
  <si>
    <t xml:space="preserve">COLAR TOMADA PVC, COM TRAVAS, SAIDA COM ROSCA, DE 60 MM X 1/2" OU 60 MM X 3/4", PARA LIGACAO PREDIAL DE AGUA                                                                                                                                                                                                                                                                                                                                                                                              </t>
  </si>
  <si>
    <t xml:space="preserve">12,99</t>
  </si>
  <si>
    <t xml:space="preserve">COLAR TOMADA PVC, COM TRAVAS, SAIDA COM ROSCA, DE 75 MM X 1/2" OU 75 MM X 3/4", PARA LIGACAO PREDIAL DE AGUA                                                                                                                                                                                                                                                                                                                                                                                              </t>
  </si>
  <si>
    <t xml:space="preserve">19,19</t>
  </si>
  <si>
    <t xml:space="preserve">COLAR TOMADA PVC, COM TRAVAS, SAIDA COM ROSCA, DE 85 MM X 1/2" OU 85 MM X 3/4", PARA LIGACAO PREDIAL DE AGUA                                                                                                                                                                                                                                                                                                                                                                                              </t>
  </si>
  <si>
    <t xml:space="preserve">16,26</t>
  </si>
  <si>
    <t xml:space="preserve">COLAR TOMADA PVC, COM TRAVAS, SAIDA ROSCAVEL COM BUCHA DE LATAO, DE 110 MM X 1/2" OU 110 MM X 3/4", PARA LIGACAO PREDIAL DE AGUA                                                                                                                                                                                                                                                                                                                                                                          </t>
  </si>
  <si>
    <t xml:space="preserve">29,59</t>
  </si>
  <si>
    <t xml:space="preserve">COLAR TOMADA PVC, COM TRAVAS, SAIDA ROSCAVEL COM BUCHA DE LATAO, DE 60 MM X 1/2" OU 60 MM X 3/4", PARA LIGACAO PREDIAL DE AGUA                                                                                                                                                                                                                                                                                                                                                                            </t>
  </si>
  <si>
    <t xml:space="preserve">19,62</t>
  </si>
  <si>
    <t xml:space="preserve">COLAR TOMADA PVC, COM TRAVAS, SAIDA ROSCAVEL COM BUCHA DE LATAO, DE 75 MM X 1/2" OU 75 MM X 3/4", PARA LIGACAO PREDIAL DE AGUA                                                                                                                                                                                                                                                                                                                                                                            </t>
  </si>
  <si>
    <t xml:space="preserve">24,47</t>
  </si>
  <si>
    <t xml:space="preserve">COLAR TOMADA PVC, COM TRAVAS, SAIDA ROSCAVEL COM BUCHA DE LATAO, DE 85 MM X 1/2" OU 85 MM X 3/4", PARA LIGACAO PREDIAL DE AGUA                                                                                                                                                                                                                                                                                                                                                                            </t>
  </si>
  <si>
    <t xml:space="preserve">26,01</t>
  </si>
  <si>
    <t xml:space="preserve">COMPACTADOR DE SOLO A PERCUSSAO (SOQUETE), COM MOTOR GASOLINA DE 4 TEMPOS, PESO ENTRE 55 E 65 KG, FORCA DE IMPACTO DE 1.000 A 1.500 KGF, FREQUENCIA DE 600 A 700 GOLPES POR MINUTO, VELOCIDADE DE TRABALHO ENTRE 10 E 15 M/MIN, POTENCIA ENTRE 2,00 E 3,00 HP                                                                                                                                                                                                                                             </t>
  </si>
  <si>
    <t xml:space="preserve">10.890,00</t>
  </si>
  <si>
    <t xml:space="preserve">COMPACTADOR DE SOLO TIPO PLACA VIBRATORIA REVERSIVEL, A GASOLINA, 4 TEMPOS, PESO DE 125 A 150 KG, FORCA CENTRIFUGA DE 2500 A 2800 KGF, LARG. TRABALHO DE 400 A 450 MM, FREQ VIBRACAO DE 4300 A 4500 RPM, VELOC. TRABALHO DE 15 A 20 M/MIN, POT. DE 5,5 A 6,0 HP                                                                                                                                                                                                                                           </t>
  </si>
  <si>
    <t xml:space="preserve">9.142,07</t>
  </si>
  <si>
    <t xml:space="preserve">COMPACTADOR DE SOLO TIPO PLACA VIBRATORIA REVERSIVEL, A GASOLINA, 4 TEMPOS, PESO DE 150 A 175 KG, FORCA CENTRIFUGA DE 2800 A 3100 KGF, LARG. TRABALHO DE 450 A 520 MM, FREQ VIBRACAO DE 4000 A 4300 RPM, VELOC. TRABALHO DE 15 A 20 M/MIN, POT. DE 6,0 A 7,0 HP                                                                                                                                                                                                                                           </t>
  </si>
  <si>
    <t xml:space="preserve">7.891,30</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</si>
  <si>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                                                                                                                                                                                 </t>
  </si>
  <si>
    <t xml:space="preserve">6.100,27</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</si>
  <si>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                                                                                                                                                                                           </t>
  </si>
  <si>
    <t xml:space="preserve">107.861,26</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</si>
  <si>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                                                                                                                                                                                    </t>
  </si>
  <si>
    <t xml:space="preserve">14.200,65</t>
  </si>
  <si>
    <t xml:space="preserve">COMPACTADOR DE SOLOS DE PERCURSAO (SOQUETE) COM MOTOR A GASOLINA 4 TEMPOS DE 4 HP (4 CV)                                                                                                                                                                                                                                                                                                                                                                                                                  </t>
  </si>
  <si>
    <t xml:space="preserve">13.494,13</t>
  </si>
  <si>
    <t xml:space="preserve">COMPENSADO NAVAL - CHAPA/PAINEL EM MADEIRA COMPENSADA PRENSADA, DE 2200 X 1600 MM, E = 10 MM                                                                                                                                                                                                                                                                                                                                                                                                              </t>
  </si>
  <si>
    <t xml:space="preserve">55,15</t>
  </si>
  <si>
    <t xml:space="preserve">COMPENSADO NAVAL - CHAPA/PAINEL EM MADEIRA COMPENSADA PRENSADA, DE 2200 X 1600 MM, E = 12 MM                                                                                                                                                                                                                                                                                                                                                                                                              </t>
  </si>
  <si>
    <t xml:space="preserve">59,54</t>
  </si>
  <si>
    <t xml:space="preserve">COMPENSADO NAVAL - CHAPA/PAINEL EM MADEIRA COMPENSADA PRENSADA, DE 2200 X 1600 MM, E = 15 MM                                                                                                                                                                                                                                                                                                                                                                                                              </t>
  </si>
  <si>
    <t xml:space="preserve">68,18</t>
  </si>
  <si>
    <t xml:space="preserve">COMPENSADO NAVAL - CHAPA/PAINEL EM MADEIRA COMPENSADA PRENSADA, DE 2200 X 1600 MM, E = 18 MM                                                                                                                                                                                                                                                                                                                                                                                                              </t>
  </si>
  <si>
    <t xml:space="preserve">82,26</t>
  </si>
  <si>
    <t xml:space="preserve">COMPENSADO NAVAL - CHAPA/PAINEL EM MADEIRA COMPENSADA PRENSADA, DE 2200 X 1600 MM, E = 20 MM                                                                                                                                                                                                                                                                                                                                                                                                              </t>
  </si>
  <si>
    <t xml:space="preserve">93,43</t>
  </si>
  <si>
    <t xml:space="preserve">COMPENSADO NAVAL - CHAPA/PAINEL EM MADEIRA COMPENSADA PRENSADA, DE 2200 X 1600 MM, E = 25 MM                                                                                                                                                                                                                                                                                                                                                                                                              </t>
  </si>
  <si>
    <t xml:space="preserve">111,11</t>
  </si>
  <si>
    <t xml:space="preserve">COMPENSADO NAVAL - CHAPA/PAINEL EM MADEIRA COMPENSADA PRENSADA, DE 2200 X 1600 MM, E = 4 MM                                                                                                                                                                                                                                                                                                                                                                                                               </t>
  </si>
  <si>
    <t xml:space="preserve">30,30</t>
  </si>
  <si>
    <t xml:space="preserve">COMPENSADO NAVAL - CHAPA/PAINEL EM MADEIRA COMPENSADA PRENSADA, DE 2200 X 1600 MM, E = 6 MM                                                                                                                                                                                                                                                                                                                                                                                                               </t>
  </si>
  <si>
    <t xml:space="preserve">35,35</t>
  </si>
  <si>
    <t xml:space="preserve">COMPRESSOR DE AR ESTACIONARIO, VAZAO 620 PCM, PRESSAO EFETIVA DE TRABALHO 109 PSI, MOTOR ELETRICO, POTENCIA 127 CV                                                                                                                                                                                                                                                                                                                                                                                        </t>
  </si>
  <si>
    <t xml:space="preserve">143.153,87</t>
  </si>
  <si>
    <t xml:space="preserve">COMPRESSOR DE AR REBOCAVEL VAZAO 400 PCM, PRESSAO EFETIVA DE TRABALHO 102 PSI, MOTOR DIESEL, POTENCIA 110 CV                                                                                                                                                                                                                                                                                                                                                                                              </t>
  </si>
  <si>
    <t xml:space="preserve">115.359,21</t>
  </si>
  <si>
    <t xml:space="preserve">COMPRESSOR DE AR REBOCAVEL VAZAO 748 PCM, PRESSAO EFETIVA DE TRABALHO 102 PSI, MOTOR DIESEL, POTENCIA 210 CV                                                                                                                                                                                                                                                                                                                                                                                              </t>
  </si>
  <si>
    <t xml:space="preserve">246.968,51</t>
  </si>
  <si>
    <t xml:space="preserve">COMPRESSOR DE AR REBOCAVEL VAZAO 860 PCM, PRESSAO EFETIVA DE TRABALHO 102 PSI, MOTOR DIESEL, POTENCIA 250 CV                                                                                                                                                                                                                                                                                                                                                                                              </t>
  </si>
  <si>
    <t xml:space="preserve">268.258,67</t>
  </si>
  <si>
    <t xml:space="preserve">COMPRESSOR DE AR REBOCAVEL, VAZAO *89* PCM, PRESSAO EFETIVA DE TRABALHO *102* PSI, MOTOR DIESEL, POTENCIA *20* CV                                                                                                                                                                                                                                                                                                                                                                                         </t>
  </si>
  <si>
    <t xml:space="preserve">97.000,00</t>
  </si>
  <si>
    <t xml:space="preserve">COMPRESSOR DE AR REBOCAVEL, VAZAO 152 PCM, PRESSAO EFETIVA DE TRABALHO 102 PSI, MOTOR DIESEL, POTENCIA 31,5 KW                                                                                                                                                                                                                                                                                                                                                                                            </t>
  </si>
  <si>
    <t xml:space="preserve">62.457,50</t>
  </si>
  <si>
    <t xml:space="preserve">COMPRESSOR DE AR REBOCAVEL, VAZAO 189 PCM, PRESSAO EFETIVA DE TRABALHO 102 PSI, MOTOR DIESEL, POTENCIA 63 CV                                                                                                                                                                                                                                                                                                                                                                                              </t>
  </si>
  <si>
    <t xml:space="preserve">72.637,33</t>
  </si>
  <si>
    <t xml:space="preserve">COMPRESSOR DE AR REBOCAVEL, VAZAO 250 PCM, PRESSAO EFETIVA DE TRABALHO 102 PSI, MOTOR DIESEL, POTENCIA 81 CV                                                                                                                                                                                                                                                                                                                                                                                              </t>
  </si>
  <si>
    <t xml:space="preserve">97.278,35</t>
  </si>
  <si>
    <t xml:space="preserve">CONCERTINA CLIPADA (DUPLA) EM ACO GALVANIZADO DE ALTA RESISTENCIA, COM ESPIRAL DE 300 MM, D = 2,76 MM                                                                                                                                                                                                                                                                                                                                                                                                     </t>
  </si>
  <si>
    <t xml:space="preserve">27,13</t>
  </si>
  <si>
    <t xml:space="preserve">CONCERTINA SIMPLES EM ACO GALVANIZADO DE ALTA RESISTENCIA, COM ESPIRAL DE 300 MM, D = 2,76 MM                                                                                                                                                                                                                                                                                                                                                                                                             </t>
  </si>
  <si>
    <t xml:space="preserve">19,39</t>
  </si>
  <si>
    <t xml:space="preserve">CONCRETO AUTOADENSAVEL (CAA) CLASSE DE RESISTENCIA C15, ESPALHAMENTO SF2, INCLUI SERVICO DE BOMBEAMENTO (NBR 15823)                                                                                                                                                                                                                                                                                                                                                                                       </t>
  </si>
  <si>
    <t xml:space="preserve">483,85</t>
  </si>
  <si>
    <t xml:space="preserve">CONCRETO AUTOADENSAVEL (CAA) CLASSE DE RESISTENCIA C20, ESPALHAMENTO SF2, INCLUI SERVICO DE BOMBEAMENTO (NBR 15823)                                                                                                                                                                                                                                                                                                                                                                                       </t>
  </si>
  <si>
    <t xml:space="preserve">502,79</t>
  </si>
  <si>
    <t xml:space="preserve">CONCRETO AUTOADENSAVEL (CAA) CLASSE DE RESISTENCIA C25, ESPALHAMENTO SF2, INCLUI SERVICO DE BOMBEAMENTO (NBR 15823)                                                                                                                                                                                                                                                                                                                                                                                       </t>
  </si>
  <si>
    <t xml:space="preserve">508,44</t>
  </si>
  <si>
    <t xml:space="preserve">CONCRETO AUTOADENSAVEL (CAA) CLASSE DE RESISTENCIA C30, ESPALHAMENTO SF2, INCLUI SERVICO DE BOMBEAMENTO (NBR 15823)                                                                                                                                                                                                                                                                                                                                                                                       </t>
  </si>
  <si>
    <t xml:space="preserve">523,17</t>
  </si>
  <si>
    <t xml:space="preserve">CONCRETO BETUMINOSO USINADO A QUENTE (CBUQ) PARA PAVIMENTACAO ASFALTICA, PADRAO DNIT, FAIXA C, COM CAP 30/45 - AQUISICAO POSTO USINA                                                                                                                                                                                                                                                                                                                                                                      </t>
  </si>
  <si>
    <t xml:space="preserve">448,75</t>
  </si>
  <si>
    <t xml:space="preserve">CONCRETO BETUMINOSO USINADO A QUENTE (CBUQ) PARA PAVIMENTACAO ASFALTICA, PADRAO DNIT, FAIXA C, COM CAP 50/70 - AQUISICAO POSTO USINA                                                                                                                                                                                                                                                                                                                                                                      </t>
  </si>
  <si>
    <t xml:space="preserve">457,50</t>
  </si>
  <si>
    <t xml:space="preserve">CONCRETO BETUMINOSO USINADO A QUENTE (CBUQ) PARA PAVIMENTACAO ASFALTICA, PADRAO DNIT, PARA BINDER, COM CAP 50/70 - AQUISICAO POSTO USINA                                                                                                                                                                                                                                                                                                                                                                  </t>
  </si>
  <si>
    <t xml:space="preserve">401,15</t>
  </si>
  <si>
    <t xml:space="preserve">CONCRETO USINADO BOMBEAVEL, CLASSE DE RESISTENCIA C20, COM BRITA 0 E 1, SLUMP = 100 +/- 20 MM, EXCLUI SERVICO DE BOMBEAMENTO (NBR 8953)                                                                                                                                                                                                                                                                                                                                                                   </t>
  </si>
  <si>
    <t xml:space="preserve">430,00</t>
  </si>
  <si>
    <t xml:space="preserve">CONCRETO USINADO BOMBEAVEL, CLASSE DE RESISTENCIA C20, COM BRITA 0 E 1, SLUMP = 100 +/- 20 MM, INCLUI SERVICO DE BOMBEAMENTO (NBR 8953)                                                                                                                                                                                                                                                                                                                                                                   </t>
  </si>
  <si>
    <t xml:space="preserve">464,22</t>
  </si>
  <si>
    <t xml:space="preserve">CONCRETO USINADO BOMBEAVEL, CLASSE DE RESISTENCIA C20, COM BRITA 0 E 1, SLUMP = 130 +/- 20 MM, EXCLUI SERVICO DE BOMBEAMENTO (NBR 8953)                                                                                                                                                                                                                                                                                                                                                                   </t>
  </si>
  <si>
    <t xml:space="preserve">445,39</t>
  </si>
  <si>
    <t xml:space="preserve">CONCRETO USINADO BOMBEAVEL, CLASSE DE RESISTENCIA C20, COM BRITA 0 E 1, SLUMP = 190 +/- 20 MM, INCLUI SERVICO DE BOMBEAMENTO (NBR 8953)                                                                                                                                                                                                                                                                                                                                                                   </t>
  </si>
  <si>
    <t xml:space="preserve">510,42</t>
  </si>
  <si>
    <t xml:space="preserve">CONCRETO USINADO BOMBEAVEL, CLASSE DE RESISTENCIA C20, COM BRITA 0, SLUMP = 220 +/- 20 MM, INCLUI SERVICO DE BOMBEAMENTO (NBR 8953)                                                                                                                                                                                                                                                                                                                                                                       </t>
  </si>
  <si>
    <t xml:space="preserve">517,83</t>
  </si>
  <si>
    <t xml:space="preserve">CONCRETO USINADO BOMBEAVEL, CLASSE DE RESISTENCIA C25, COM BRITA 0 E 1, SLUMP = 100 +/- 20 MM, EXCLUI SERVICO DE BOMBEAMENTO (NBR 8953)                                                                                                                                                                                                                                                                                                                                                                   </t>
  </si>
  <si>
    <t xml:space="preserve">442,12</t>
  </si>
  <si>
    <t xml:space="preserve">CONCRETO USINADO BOMBEAVEL, CLASSE DE RESISTENCIA C25, COM BRITA 0 E 1, SLUMP = 100 +/- 20 MM, INCLUI SERVICO DE BOMBEAMENTO (NBR 8953)                                                                                                                                                                                                                                                                                                                                                                   </t>
  </si>
  <si>
    <t xml:space="preserve">478,96</t>
  </si>
  <si>
    <t xml:space="preserve">CONCRETO USINADO BOMBEAVEL, CLASSE DE RESISTENCIA C25, COM BRITA 0 E 1, SLUMP = 130 +/- 20 MM, EXCLUI SERVICO DE BOMBEAMENTO (NBR 8953)                                                                                                                                                                                                                                                                                                                                                                   </t>
  </si>
  <si>
    <t xml:space="preserve">459,13</t>
  </si>
  <si>
    <t xml:space="preserve">CONCRETO USINADO BOMBEAVEL, CLASSE DE RESISTENCIA C25, COM BRITA 0 E 1, SLUMP = 190 +/- 20 MM, EXCLUI SERVICO DE BOMBEAMENTO (NBR 8953)                                                                                                                                                                                                                                                                                                                                                                   </t>
  </si>
  <si>
    <t xml:space="preserve">508,21</t>
  </si>
  <si>
    <t xml:space="preserve">CONCRETO USINADO BOMBEAVEL, CLASSE DE RESISTENCIA C30, COM BRITA 0 E 1, SLUMP = 100 +/- 20 MM, EXCLUI SERVICO DE BOMBEAMENTO (NBR 8953)                                                                                                                                                                                                                                                                                                                                                                   </t>
  </si>
  <si>
    <t xml:space="preserve">456,86</t>
  </si>
  <si>
    <t xml:space="preserve">CONCRETO USINADO BOMBEAVEL, CLASSE DE RESISTENCIA C30, COM BRITA 0 E 1, SLUMP = 100 +/- 20 MM, INCLUI SERVICO DE BOMBEAMENTO (NBR 8953)                                                                                                                                                                                                                                                                                                                                                                   </t>
  </si>
  <si>
    <t xml:space="preserve">493,70</t>
  </si>
  <si>
    <t xml:space="preserve">CONCRETO USINADO BOMBEAVEL, CLASSE DE RESISTENCIA C30, COM BRITA 0 E 1, SLUMP = 130 +/- 20 MM, EXCLUI SERVICO DE BOMBEAMENTO (NBR 8953)                                                                                                                                                                                                                                                                                                                                                                   </t>
  </si>
  <si>
    <t xml:space="preserve">484,81</t>
  </si>
  <si>
    <t xml:space="preserve">CONCRETO USINADO BOMBEAVEL, CLASSE DE RESISTENCIA C30, COM BRITA 0 E 1, SLUMP = 190 +/- 20 MM, EXCLUI SERVICO DE BOMBEAMENTO (NBR 8953)                                                                                                                                                                                                                                                                                                                                                                   </t>
  </si>
  <si>
    <t xml:space="preserve">511,68</t>
  </si>
  <si>
    <t xml:space="preserve">CONCRETO USINADO BOMBEAVEL, CLASSE DE RESISTENCIA C30, COM BRITA 0 E 1, SLUMP = 220 +/- 30 MM, EXCLUI SERVICO DE BOMBEAMENTO (NBR 8953)                                                                                                                                                                                                                                                                                                                                                                   </t>
  </si>
  <si>
    <t xml:space="preserve">533,53</t>
  </si>
  <si>
    <t xml:space="preserve">CONCRETO USINADO BOMBEAVEL, CLASSE DE RESISTENCIA C35, COM BRITA 0 E 1, SLUMP = 100 +/- 20 MM, EXCLUI SERVICO DE BOMBEAMENTO (NBR 8953)                                                                                                                                                                                                                                                                                                                                                                   </t>
  </si>
  <si>
    <t xml:space="preserve">471,59</t>
  </si>
  <si>
    <t xml:space="preserve">CONCRETO USINADO BOMBEAVEL, CLASSE DE RESISTENCIA C35, COM BRITA 0 E 1, SLUMP = 100 +/- 20 MM, INCLUI SERVICO DE BOMBEAMENTO (NBR 8953)                                                                                                                                                                                                                                                                                                                                                                   </t>
  </si>
  <si>
    <t xml:space="preserve">CONCRETO USINADO BOMBEAVEL, CLASSE DE RESISTENCIA C40, COM BRITA 0 E 1, SLUMP = 100 +/- 20 MM, EXCLUI SERVICO DE BOMBEAMENTO (NBR 8953)                                                                                                                                                                                                                                                                                                                                                                   </t>
  </si>
  <si>
    <t xml:space="preserve">491,95</t>
  </si>
  <si>
    <t xml:space="preserve">CONCRETO USINADO BOMBEAVEL, CLASSE DE RESISTENCIA C40, COM BRITA 0 E 1, SLUMP = 100 +/- 20 MM, INCLUI SERVICO DE BOMBEAMENTO (NBR 8953)                                                                                                                                                                                                                                                                                                                                                                   </t>
  </si>
  <si>
    <t xml:space="preserve">CONCRETO USINADO BOMBEAVEL, CLASSE DE RESISTENCIA C45, COM BRITA 0 E 1, SLUMP = 100 +/- 20 MM, INCLUI SERVICO DE BOMBEAMENTO (NBR 8953)                                                                                                                                                                                                                                                                                                                                                                   </t>
  </si>
  <si>
    <t xml:space="preserve">546,65</t>
  </si>
  <si>
    <t xml:space="preserve">CONCRETO USINADO BOMBEAVEL, CLASSE DE RESISTENCIA C50, COM BRITA 0 E 1, SLUMP = 100 +/- 20 MM, INCLUI SERVICO DE BOMBEAMENTO (NBR 8953)                                                                                                                                                                                                                                                                                                                                                                   </t>
  </si>
  <si>
    <t xml:space="preserve">584,06</t>
  </si>
  <si>
    <t xml:space="preserve">CONCRETO USINADO BOMBEAVEL, CLASSE DE RESISTENCIA C60, COM BRITA 0 E 1, SLUMP = 100 +/- 20 MM, INCLUI SERVICO DE BOMBEAMENTO (NBR 8953)                                                                                                                                                                                                                                                                                                                                                                   </t>
  </si>
  <si>
    <t xml:space="preserve">624,59</t>
  </si>
  <si>
    <t xml:space="preserve">CONCRETO USINADO CONVENCIONAL (NAO BOMBEAVEL) CLASSE DE RESISTENCIA C10, COM BRITA 1 E 2, SLUMP = 80 MM +/- 10 MM (NBR 8953)                                                                                                                                                                                                                                                                                                                                                                              </t>
  </si>
  <si>
    <t xml:space="preserve">406,01</t>
  </si>
  <si>
    <t xml:space="preserve">CONCRETO USINADO CONVENCIONAL (NAO BOMBEAVEL) CLASSE DE RESISTENCIA C15, COM BRITA 1 E 2, SLUMP = 80 MM +/- 10 MM (NBR 8953)                                                                                                                                                                                                                                                                                                                                                                              </t>
  </si>
  <si>
    <t xml:space="preserve">412,64</t>
  </si>
  <si>
    <t xml:space="preserve">CONDULETE DE ALUMINIO TIPO B, PARA ELETRODUTO ROSCAVEL DE 1/2", COM TAMPA CEGA                                                                                                                                                                                                                                                                                                                                                                                                                            </t>
  </si>
  <si>
    <t xml:space="preserve">10,87</t>
  </si>
  <si>
    <t xml:space="preserve">CONDULETE DE ALUMINIO TIPO B, PARA ELETRODUTO ROSCAVEL DE 1", COM TAMPA CEGA                                                                                                                                                                                                                                                                                                                                                                                                                              </t>
  </si>
  <si>
    <t xml:space="preserve">14,14</t>
  </si>
  <si>
    <t xml:space="preserve">CONDULETE DE ALUMINIO TIPO B, PARA ELETRODUTO ROSCAVEL DE 3/4", COM TAMPA CEGA                                                                                                                                                                                                                                                                                                                                                                                                                            </t>
  </si>
  <si>
    <t xml:space="preserve">CONDULETE DE ALUMINIO TIPO C, PARA ELETRODUTO ROSCAVEL DE 1/2", COM TAMPA CEGA                                                                                                                                                                                                                                                                                                                                                                                                                            </t>
  </si>
  <si>
    <t xml:space="preserve">8,31</t>
  </si>
  <si>
    <t xml:space="preserve">CONDULETE DE ALUMINIO TIPO C, PARA ELETRODUTO ROSCAVEL DE 1", COM TAMPA CEGA                                                                                                                                                                                                                                                                                                                                                                                                                              </t>
  </si>
  <si>
    <t xml:space="preserve">14,63</t>
  </si>
  <si>
    <t xml:space="preserve">CONDULETE DE ALUMINIO TIPO C, PARA ELETRODUTO ROSCAVEL DE 3/4", COM TAMPA CEGA                                                                                                                                                                                                                                                                                                                                                                                                                            </t>
  </si>
  <si>
    <t xml:space="preserve">11,70</t>
  </si>
  <si>
    <t xml:space="preserve">CONDULETE DE ALUMINIO TIPO C, PARA ELETRODUTO ROSCAVEL DE 4", COM TAMPA CEGA                                                                                                                                                                                                                                                                                                                                                                                                                              </t>
  </si>
  <si>
    <t xml:space="preserve">193,96</t>
  </si>
  <si>
    <t xml:space="preserve">CONDULETE DE ALUMINIO TIPO E, PARA ELETRODUTO ROSCAVEL DE 1  1/4", COM TAMPA CEGA                                                                                                                                                                                                                                                                                                                                                                                                                         </t>
  </si>
  <si>
    <t xml:space="preserve">19,52</t>
  </si>
  <si>
    <t xml:space="preserve">CONDULETE DE ALUMINIO TIPO E, PARA ELETRODUTO ROSCAVEL DE 1 1/2", COM TAMPA CEGA                                                                                                                                                                                                                                                                                                                                                                                                                          </t>
  </si>
  <si>
    <t xml:space="preserve">25,94</t>
  </si>
  <si>
    <t xml:space="preserve">CONDULETE DE ALUMINIO TIPO E, PARA ELETRODUTO ROSCAVEL DE 1/2", COM TAMPA CEGA                                                                                                                                                                                                                                                                                                                                                                                                                            </t>
  </si>
  <si>
    <t xml:space="preserve">9,46</t>
  </si>
  <si>
    <t xml:space="preserve">CONDULETE DE ALUMINIO TIPO E, PARA ELETRODUTO ROSCAVEL DE 1", COM TAMPA CEGA                                                                                                                                                                                                                                                                                                                                                                                                                              </t>
  </si>
  <si>
    <t xml:space="preserve">15,92</t>
  </si>
  <si>
    <t xml:space="preserve">CONDULETE DE ALUMINIO TIPO E, PARA ELETRODUTO ROSCAVEL DE 2", COM TAMPA CEGA                                                                                                                                                                                                                                                                                                                                                                                                                              </t>
  </si>
  <si>
    <t xml:space="preserve">38,05</t>
  </si>
  <si>
    <t xml:space="preserve">CONDULETE DE ALUMINIO TIPO E, PARA ELETRODUTO ROSCAVEL DE 3/4", COM TAMPA CEGA                                                                                                                                                                                                                                                                                                                                                                                                                            </t>
  </si>
  <si>
    <t xml:space="preserve">CONDULETE DE ALUMINIO TIPO E, PARA ELETRODUTO ROSCAVEL DE 3", COM TAMPA CEGA                                                                                                                                                                                                                                                                                                                                                                                                                              </t>
  </si>
  <si>
    <t xml:space="preserve">105,67</t>
  </si>
  <si>
    <t xml:space="preserve">CONDULETE DE ALUMINIO TIPO E, PARA ELETRODUTO ROSCAVEL DE 4", COM TAMPA CEGA                                                                                                                                                                                                                                                                                                                                                                                                                              </t>
  </si>
  <si>
    <t xml:space="preserve">176,05</t>
  </si>
  <si>
    <t xml:space="preserve">CONDULETE DE ALUMINIO TIPO LR, PARA ELETRODUTO ROSCAVEL DE 1 1/2", COM TAMPA CEGA                                                                                                                                                                                                                                                                                                                                                                                                                         </t>
  </si>
  <si>
    <t xml:space="preserve">30,00</t>
  </si>
  <si>
    <t xml:space="preserve">CONDULETE DE ALUMINIO TIPO LR, PARA ELETRODUTO ROSCAVEL DE 1 1/4", COM TAMPA CEGA                                                                                                                                                                                                                                                                                                                                                                                                                         </t>
  </si>
  <si>
    <t xml:space="preserve">23,83</t>
  </si>
  <si>
    <t xml:space="preserve">CONDULETE DE ALUMINIO TIPO LR, PARA ELETRODUTO ROSCAVEL DE 1/2", COM TAMPA CEGA                                                                                                                                                                                                                                                                                                                                                                                                                           </t>
  </si>
  <si>
    <t xml:space="preserve">9,18</t>
  </si>
  <si>
    <t xml:space="preserve">CONDULETE DE ALUMINIO TIPO LR, PARA ELETRODUTO ROSCAVEL DE 1", COM TAMPA CEGA                                                                                                                                                                                                                                                                                                                                                                                                                             </t>
  </si>
  <si>
    <t xml:space="preserve">15,39</t>
  </si>
  <si>
    <t xml:space="preserve">CONDULETE DE ALUMINIO TIPO LR, PARA ELETRODUTO ROSCAVEL DE 2", COM TAMPA CEGA                                                                                                                                                                                                                                                                                                                                                                                                                             </t>
  </si>
  <si>
    <t xml:space="preserve">45,69</t>
  </si>
  <si>
    <t xml:space="preserve">CONDULETE DE ALUMINIO TIPO LR, PARA ELETRODUTO ROSCAVEL DE 3/4", COM TAMPA CEGA                                                                                                                                                                                                                                                                                                                                                                                                                           </t>
  </si>
  <si>
    <t xml:space="preserve">9,79</t>
  </si>
  <si>
    <t xml:space="preserve">CONDULETE DE ALUMINIO TIPO LR, PARA ELETRODUTO ROSCAVEL DE 3", COM TAMPA CEGA                                                                                                                                                                                                                                                                                                                                                                                                                             </t>
  </si>
  <si>
    <t xml:space="preserve">135,14</t>
  </si>
  <si>
    <t xml:space="preserve">CONDULETE DE ALUMINIO TIPO LR, PARA ELETRODUTO ROSCAVEL DE 4", COM TAMPA CEGA                                                                                                                                                                                                                                                                                                                                                                                                                             </t>
  </si>
  <si>
    <t xml:space="preserve">210,84</t>
  </si>
  <si>
    <t xml:space="preserve">CONDULETE DE ALUMINIO TIPO T, PARA ELETRODUTO ROSCAVEL DE 1 1/2", COM TAMPA CEGA                                                                                                                                                                                                                                                                                                                                                                                                                          </t>
  </si>
  <si>
    <t xml:space="preserve">35,94</t>
  </si>
  <si>
    <t xml:space="preserve">CONDULETE DE ALUMINIO TIPO T, PARA ELETRODUTO ROSCAVEL DE 1 1/4", COM TAMPA CEGA                                                                                                                                                                                                                                                                                                                                                                                                                          </t>
  </si>
  <si>
    <t xml:space="preserve">27,02</t>
  </si>
  <si>
    <t xml:space="preserve">CONDULETE DE ALUMINIO TIPO T, PARA ELETRODUTO ROSCAVEL DE 1/2", COM TAMPA CEGA                                                                                                                                                                                                                                                                                                                                                                                                                            </t>
  </si>
  <si>
    <t xml:space="preserve">11,22</t>
  </si>
  <si>
    <t xml:space="preserve">CONDULETE DE ALUMINIO TIPO T, PARA ELETRODUTO ROSCAVEL DE 1", COM TAMPA CEGA                                                                                                                                                                                                                                                                                                                                                                                                                              </t>
  </si>
  <si>
    <t xml:space="preserve">18,19</t>
  </si>
  <si>
    <t xml:space="preserve">CONDULETE DE ALUMINIO TIPO T, PARA ELETRODUTO ROSCAVEL DE 2", COM TAMPA CEGA                                                                                                                                                                                                                                                                                                                                                                                                                              </t>
  </si>
  <si>
    <t xml:space="preserve">48,70</t>
  </si>
  <si>
    <t xml:space="preserve">CONDULETE DE ALUMINIO TIPO T, PARA ELETRODUTO ROSCAVEL DE 3/4", COM TAMPA CEGA                                                                                                                                                                                                                                                                                                                                                                                                                            </t>
  </si>
  <si>
    <t xml:space="preserve">11,29</t>
  </si>
  <si>
    <t xml:space="preserve">CONDULETE DE ALUMINIO TIPO T, PARA ELETRODUTO ROSCAVEL DE 3", COM TAMPA CEGA                                                                                                                                                                                                                                                                                                                                                                                                                              </t>
  </si>
  <si>
    <t xml:space="preserve">152,05</t>
  </si>
  <si>
    <t xml:space="preserve">CONDULETE DE ALUMINIO TIPO T, PARA ELETRODUTO ROSCAVEL DE 4", COM TAMPA CEGA                                                                                                                                                                                                                                                                                                                                                                                                                              </t>
  </si>
  <si>
    <t xml:space="preserve">208,66</t>
  </si>
  <si>
    <t xml:space="preserve">CONDULETE DE ALUMINIO TIPO TB, PARA ELETRODUTO ROSCAVEL DE 3", COM TAMPA CEGA                                                                                                                                                                                                                                                                                                                                                                                                                             </t>
  </si>
  <si>
    <t xml:space="preserve">111,95</t>
  </si>
  <si>
    <t xml:space="preserve">CONDULETE DE ALUMINIO TIPO X, PARA ELETRODUTO ROSCAVEL DE 1 1/2", COM TAMPA CEGA                                                                                                                                                                                                                                                                                                                                                                                                                          </t>
  </si>
  <si>
    <t xml:space="preserve">33,34</t>
  </si>
  <si>
    <t xml:space="preserve">CONDULETE DE ALUMINIO TIPO X, PARA ELETRODUTO ROSCAVEL DE 1 1/4", COM TAMPA CEGA                                                                                                                                                                                                                                                                                                                                                                                                                          </t>
  </si>
  <si>
    <t xml:space="preserve">28,57</t>
  </si>
  <si>
    <t xml:space="preserve">CONDULETE DE ALUMINIO TIPO X, PARA ELETRODUTO ROSCAVEL DE 1/2", COM TAMPA CEGA                                                                                                                                                                                                                                                                                                                                                                                                                            </t>
  </si>
  <si>
    <t xml:space="preserve">13,60</t>
  </si>
  <si>
    <t xml:space="preserve">CONDULETE DE ALUMINIO TIPO X, PARA ELETRODUTO ROSCAVEL DE 1", COM TAMPA CEGA                                                                                                                                                                                                                                                                                                                                                                                                                              </t>
  </si>
  <si>
    <t xml:space="preserve">17,41</t>
  </si>
  <si>
    <t xml:space="preserve">CONDULETE DE ALUMINIO TIPO X, PARA ELETRODUTO ROSCAVEL DE 2", COM TAMPA CEGA                                                                                                                                                                                                                                                                                                                                                                                                                              </t>
  </si>
  <si>
    <t xml:space="preserve">51,48</t>
  </si>
  <si>
    <t xml:space="preserve">CONDULETE DE ALUMINIO TIPO X, PARA ELETRODUTO ROSCAVEL DE 3/4", COM TAMPA CEGA                                                                                                                                                                                                                                                                                                                                                                                                                            </t>
  </si>
  <si>
    <t xml:space="preserve">14,91</t>
  </si>
  <si>
    <t xml:space="preserve">CONDULETE DE ALUMINIO TIPO X, PARA ELETRODUTO ROSCAVEL DE 3", COM TAMPA CEGA                                                                                                                                                                                                                                                                                                                                                                                                                              </t>
  </si>
  <si>
    <t xml:space="preserve">125,21</t>
  </si>
  <si>
    <t xml:space="preserve">CONDULETE DE ALUMINIO TIPO X, PARA ELETRODUTO ROSCAVEL DE 4", COM TAMPA CEGA                                                                                                                                                                                                                                                                                                                                                                                                                              </t>
  </si>
  <si>
    <t xml:space="preserve">208,44</t>
  </si>
  <si>
    <t xml:space="preserve">CONDULETE EM PVC, TIPO "B", SEM TAMPA, DE 1/2" OU 3/4"                                                                                                                                                                                                                                                                                                                                                                                                                                                    </t>
  </si>
  <si>
    <t xml:space="preserve">CONDULETE EM PVC, TIPO "B", SEM TAMPA, DE 1"                                                                                                                                                                                                                                                                                                                                                                                                                                                              </t>
  </si>
  <si>
    <t xml:space="preserve">8,64</t>
  </si>
  <si>
    <t xml:space="preserve">CONDULETE EM PVC, TIPO "C", SEM TAMPA, DE 1/2"                                                                                                                                                                                                                                                                                                                                                                                                                                                            </t>
  </si>
  <si>
    <t xml:space="preserve">9,09</t>
  </si>
  <si>
    <t xml:space="preserve">CONDULETE EM PVC, TIPO "C", SEM TAMPA, DE 1"                                                                                                                                                                                                                                                                                                                                                                                                                                                              </t>
  </si>
  <si>
    <t xml:space="preserve">CONDULETE EM PVC, TIPO "C", SEM TAMPA, DE 3/4"                                                                                                                                                                                                                                                                                                                                                                                                                                                            </t>
  </si>
  <si>
    <t xml:space="preserve">8,09</t>
  </si>
  <si>
    <t xml:space="preserve">CONDULETE EM PVC, TIPO "E", SEM TAMPA, DE 1/2"                                                                                                                                                                                                                                                                                                                                                                                                                                                            </t>
  </si>
  <si>
    <t xml:space="preserve">7,89</t>
  </si>
  <si>
    <t xml:space="preserve">CONDULETE EM PVC, TIPO "E", SEM TAMPA, DE 1"                                                                                                                                                                                                                                                                                                                                                                                                                                                              </t>
  </si>
  <si>
    <t xml:space="preserve">9,13</t>
  </si>
  <si>
    <t xml:space="preserve">CONDULETE EM PVC, TIPO "E", SEM TAMPA, DE 3/4"                                                                                                                                                                                                                                                                                                                                                                                                                                                            </t>
  </si>
  <si>
    <t xml:space="preserve">CONDULETE EM PVC, TIPO "LB", SEM TAMPA, DE 1/2" OU 3/4"                                                                                                                                                                                                                                                                                                                                                                                                                                                   </t>
  </si>
  <si>
    <t xml:space="preserve">9,11</t>
  </si>
  <si>
    <t xml:space="preserve">CONDULETE EM PVC, TIPO "LB", SEM TAMPA, DE 1"                                                                                                                                                                                                                                                                                                                                                                                                                                                             </t>
  </si>
  <si>
    <t xml:space="preserve">CONDULETE EM PVC, TIPO "LL", SEM TAMPA, DE 1/2" OU 3/4"                                                                                                                                                                                                                                                                                                                                                                                                                                                   </t>
  </si>
  <si>
    <t xml:space="preserve">CONDULETE EM PVC, TIPO "LL", SEM TAMPA, DE 1"                                                                                                                                                                                                                                                                                                                                                                                                                                                             </t>
  </si>
  <si>
    <t xml:space="preserve">CONDULETE EM PVC, TIPO "LR", SEM TAMPA, DE 1/2"                                                                                                                                                                                                                                                                                                                                                                                                                                                           </t>
  </si>
  <si>
    <t xml:space="preserve">CONDULETE EM PVC, TIPO "LR", SEM TAMPA, DE 1"                                                                                                                                                                                                                                                                                                                                                                                                                                                             </t>
  </si>
  <si>
    <t xml:space="preserve">CONDULETE EM PVC, TIPO "LR", SEM TAMPA, DE 3/4"                                                                                                                                                                                                                                                                                                                                                                                                                                                           </t>
  </si>
  <si>
    <t xml:space="preserve">CONDULETE EM PVC, TIPO "T", SEM TAMPA, DE 1"                                                                                                                                                                                                                                                                                                                                                                                                                                                              </t>
  </si>
  <si>
    <t xml:space="preserve">13,25</t>
  </si>
  <si>
    <t xml:space="preserve">CONDULETE EM PVC, TIPO "T", SEM TAMPA, DE 3/4"                                                                                                                                                                                                                                                                                                                                                                                                                                                            </t>
  </si>
  <si>
    <t xml:space="preserve">9,73</t>
  </si>
  <si>
    <t xml:space="preserve">CONDULETE EM PVC, TIPO "TB", SEM TAMPA, DE 1/2" OU 3/4"                                                                                                                                                                                                                                                                                                                                                                                                                                                   </t>
  </si>
  <si>
    <t xml:space="preserve">10,05</t>
  </si>
  <si>
    <t xml:space="preserve">CONDULETE EM PVC, TIPO "TB", SEM TAMPA, DE 1"                                                                                                                                                                                                                                                                                                                                                                                                                                                             </t>
  </si>
  <si>
    <t xml:space="preserve">CONDULETE EM PVC, TIPO "X", SEM TAMPA, DE 1/2"                                                                                                                                                                                                                                                                                                                                                                                                                                                            </t>
  </si>
  <si>
    <t xml:space="preserve">11,19</t>
  </si>
  <si>
    <t xml:space="preserve">CONDULETE EM PVC, TIPO "X", SEM TAMPA, DE 1"                                                                                                                                                                                                                                                                                                                                                                                                                                                              </t>
  </si>
  <si>
    <t xml:space="preserve">15,14</t>
  </si>
  <si>
    <t xml:space="preserve">CONDULETE EM PVC, TIPO "X", SEM TAMPA, DE 3/4"                                                                                                                                                                                                                                                                                                                                                                                                                                                            </t>
  </si>
  <si>
    <t xml:space="preserve">10,81</t>
  </si>
  <si>
    <t xml:space="preserve">CONDUTOR PLUVIAL, PVC, CIRCULAR, DIAMETRO ENTRE 80 E 100 MM, PARA DRENAGEM PREDIAL                                                                                                                                                                                                                                                                                                                                                                                                                        </t>
  </si>
  <si>
    <t xml:space="preserve">14,24</t>
  </si>
  <si>
    <t xml:space="preserve">CONE DE SINALIZACAO EM PVC FLEXIVEL, H = 70 / 76 CM (NBR 15071)                                                                                                                                                                                                                                                                                                                                                                                                                                           </t>
  </si>
  <si>
    <t xml:space="preserve">83,14</t>
  </si>
  <si>
    <t xml:space="preserve">CONE DE SINALIZACAO EM PVC RIGIDO COM FAIXA REFLETIVA, H = 70 / 76 CM                                                                                                                                                                                                                                                                                                                                                                                                                                     </t>
  </si>
  <si>
    <t xml:space="preserve">CONECTOR / ADAPTADOR FEMEA, COM INSERTO METALICO, PPR, DN 25 MM X 1/2", PARA AGUA QUENTE E FRIA PREDIAL                                                                                                                                                                                                                                                                                                                                                                                                   </t>
  </si>
  <si>
    <t xml:space="preserve">15,48</t>
  </si>
  <si>
    <t xml:space="preserve">CONECTOR / ADAPTADOR FEMEA, COM INSERTO METALICO, PPR, DN 32 MM X 3/4", PARA AGUA QUENTE E FRIA PREDIAL                                                                                                                                                                                                                                                                                                                                                                                                   </t>
  </si>
  <si>
    <t xml:space="preserve">25,62</t>
  </si>
  <si>
    <t xml:space="preserve">CONECTOR / ADAPTADOR MACHO, COM INSERTO METALICO, PPR, DN 25 MM X 1/2", PARA AGUA QUENTE E FRIA PREDIAL                                                                                                                                                                                                                                                                                                                                                                                                   </t>
  </si>
  <si>
    <t xml:space="preserve">22,37</t>
  </si>
  <si>
    <t xml:space="preserve">CONECTOR / ADAPTADOR MACHO, COM INSERTO METALICO, PPR, DN 32 MM X 3/4", PARA AGUA QUENTE E FRIA PREDIAL                                                                                                                                                                                                                                                                                                                                                                                                   </t>
  </si>
  <si>
    <t xml:space="preserve">36,20</t>
  </si>
  <si>
    <t xml:space="preserve">CONECTOR BRONZE/LATAO (REF 603) SEM ANEL DE SOLDA, BOLSA X ROSCA F, 15 MM X 1/2"                                                                                                                                                                                                                                                                                                                                                                                                                          </t>
  </si>
  <si>
    <t xml:space="preserve">16,11</t>
  </si>
  <si>
    <t xml:space="preserve">CONECTOR BRONZE/LATAO (REF 603) SEM ANEL DE SOLDA, BOLSA X ROSCA F, 22 MM X 1/2"                                                                                                                                                                                                                                                                                                                                                                                                                          </t>
  </si>
  <si>
    <t xml:space="preserve">16,34</t>
  </si>
  <si>
    <t xml:space="preserve">CONECTOR BRONZE/LATAO (REF 603) SEM ANEL DE SOLDA, BOLSA X ROSCA F, 22 MM X 3/4"                                                                                                                                                                                                                                                                                                                                                                                                                          </t>
  </si>
  <si>
    <t xml:space="preserve">20,27</t>
  </si>
  <si>
    <t xml:space="preserve">CONECTOR BRONZE/LATAO (REF 603) SEM ANEL DE SOLDA, BOLSA X ROSCA F, 28 MM X 1/2"                                                                                                                                                                                                                                                                                                                                                                                                                          </t>
  </si>
  <si>
    <t xml:space="preserve">28,58</t>
  </si>
  <si>
    <t xml:space="preserve">CONECTOR CURVO 90 GRAUS DE ALUMINIO, BITOLA 1 1/2", PARA ADAPTAR ENTRADA DE ELETRODUTO METALICO FLEXIVEL EM QUADROS                                                                                                                                                                                                                                                                                                                                                                                       </t>
  </si>
  <si>
    <t xml:space="preserve">20,77</t>
  </si>
  <si>
    <t xml:space="preserve">CONECTOR CURVO 90 GRAUS DE ALUMINIO, BITOLA 1 1/4", PARA ADAPTAR ENTRADA DE ELETRODUTO METALICO FLEXIVEL EM QUADROS                                                                                                                                                                                                                                                                                                                                                                                       </t>
  </si>
  <si>
    <t xml:space="preserve">13,42</t>
  </si>
  <si>
    <t xml:space="preserve">CONECTOR CURVO 90 GRAUS DE ALUMINIO, BITOLA 1/2", PARA ADAPTAR ENTRADA DE ELETRODUTO METALICO FLEXIVEL EM QUADROS                                                                                                                                                                                                                                                                                                                                                                                         </t>
  </si>
  <si>
    <t xml:space="preserve">8,25</t>
  </si>
  <si>
    <t xml:space="preserve">CONECTOR CURVO 90 GRAUS DE ALUMINIO, BITOLA 1", PARA ADAPTAR ENTRADA DE ELETRODUTO METALICO FLEXIVEL EM QUADROS                                                                                                                                                                                                                                                                                                                                                                                           </t>
  </si>
  <si>
    <t xml:space="preserve">10,77</t>
  </si>
  <si>
    <t xml:space="preserve">CONECTOR CURVO 90 GRAUS DE ALUMINIO, BITOLA 2 1/2", PARA ADAPTAR ENTRADA DE ELETRODUTO METALICO FLEXIVEL EM QUADROS                                                                                                                                                                                                                                                                                                                                                                                       </t>
  </si>
  <si>
    <t xml:space="preserve">98,85</t>
  </si>
  <si>
    <t xml:space="preserve">CONECTOR CURVO 90 GRAUS DE ALUMINIO, BITOLA 2", PARA ADAPTAR ENTRADA DE ELETRODUTO METALICO FLEXIVEL EM QUADROS                                                                                                                                                                                                                                                                                                                                                                                           </t>
  </si>
  <si>
    <t xml:space="preserve">CONECTOR CURVO 90 GRAUS DE ALUMINIO, BITOLA 3/4", PARA ADAPTAR ENTRADA DE ELETRODUTO METALICO FLEXIVEL EM QUADROS                                                                                                                                                                                                                                                                                                                                                                                         </t>
  </si>
  <si>
    <t xml:space="preserve">8,97</t>
  </si>
  <si>
    <t xml:space="preserve">CONECTOR CURVO 90 GRAUS DE ALUMINIO, BITOLA 3", PARA ADAPTAR ENTRADA DE ELETRODUTO METALICO FLEXIVEL EM QUADROS                                                                                                                                                                                                                                                                                                                                                                                           </t>
  </si>
  <si>
    <t xml:space="preserve">119,20</t>
  </si>
  <si>
    <t xml:space="preserve">CONECTOR CURVO 90 GRAUS DE ALUMINIO, BITOLA 4", PARA ADAPTAR ENTRADA DE ELETRODUTO METALICO FLEXIVEL EM QUADROS                                                                                                                                                                                                                                                                                                                                                                                           </t>
  </si>
  <si>
    <t xml:space="preserve">219,39</t>
  </si>
  <si>
    <t xml:space="preserve">CONECTOR DE ALUMINIO TIPO PRENSA CABO, BITOLA 1 1/2", PARA CABOS DE DIAMETRO DE 37 A 40 MM                                                                                                                                                                                                                                                                                                                                                                                                                </t>
  </si>
  <si>
    <t xml:space="preserve">47,66</t>
  </si>
  <si>
    <t xml:space="preserve">CONECTOR DE ALUMINIO TIPO PRENSA CABO, BITOLA 1 1/4", PARA CABOS DE DIAMETRO DE 31 A 34 MM                                                                                                                                                                                                                                                                                                                                                                                                                </t>
  </si>
  <si>
    <t xml:space="preserve">42,48</t>
  </si>
  <si>
    <t xml:space="preserve">CONECTOR DE ALUMINIO TIPO PRENSA CABO, BITOLA 1/2", PARA CABOS DE DIAMETRO DE 12,5 A 15 MM                                                                                                                                                                                                                                                                                                                                                                                                                </t>
  </si>
  <si>
    <t xml:space="preserve">12,57</t>
  </si>
  <si>
    <t xml:space="preserve">CONECTOR DE ALUMINIO TIPO PRENSA CABO, BITOLA 1", PARA CABOS DE DIAMETRO DE 22,5 A 25 MM                                                                                                                                                                                                                                                                                                                                                                                                                  </t>
  </si>
  <si>
    <t xml:space="preserve">CONECTOR DE ALUMINIO TIPO PRENSA CABO, BITOLA 2", PARA CABOS DE DIAMETRO DE 47,5 A 50 MM                                                                                                                                                                                                                                                                                                                                                                                                                  </t>
  </si>
  <si>
    <t xml:space="preserve">71,96</t>
  </si>
  <si>
    <t xml:space="preserve">CONECTOR DE ALUMINIO TIPO PRENSA CABO, BITOLA 3/4", PARA CABOS DE DIAMETRO DE 17,5 A 20 MM                                                                                                                                                                                                                                                                                                                                                                                                                </t>
  </si>
  <si>
    <t xml:space="preserve">14,58</t>
  </si>
  <si>
    <t xml:space="preserve">CONECTOR DE ALUMINIO TIPO PRENSA CABO, BITOLA 3/8", PARA CABOS DE DIAMETRO DE 9 A 10 MM                                                                                                                                                                                                                                                                                                                                                                                                                   </t>
  </si>
  <si>
    <t xml:space="preserve">11,82</t>
  </si>
  <si>
    <t xml:space="preserve">CONECTOR FEMEA RJ - 45, CATEGORIA 5 E                                                                                                                                                                                                                                                                                                                                                                                                                                                                     </t>
  </si>
  <si>
    <t xml:space="preserve">10,69</t>
  </si>
  <si>
    <t xml:space="preserve">CONECTOR FEMEA RJ - 45, CATEGORIA 6                                                                                                                                                                                                                                                                                                                                                                                                                                                                       </t>
  </si>
  <si>
    <t xml:space="preserve">18,59</t>
  </si>
  <si>
    <t xml:space="preserve">CONECTOR MACHO RJ - 45, CATEGORIA 5 E                                                                                                                                                                                                                                                                                                                                                                                                                                                                     </t>
  </si>
  <si>
    <t xml:space="preserve">1,22</t>
  </si>
  <si>
    <t xml:space="preserve">CONECTOR MACHO RJ - 45, CATEGORIA 6                                                                                                                                                                                                                                                                                                                                                                                                                                                                       </t>
  </si>
  <si>
    <t xml:space="preserve">CONECTOR METALICO TIPO PARAFUSO FENDIDO (SPLIT BOLT), COM SEPARADOR DE CABOS BIMETALICOS, PARA CABOS ATE 25 MM2                                                                                                                                                                                                                                                                                                                                                                                           </t>
  </si>
  <si>
    <t xml:space="preserve">9,70</t>
  </si>
  <si>
    <t xml:space="preserve">CONECTOR METALICO TIPO PARAFUSO FENDIDO (SPLIT BOLT), COM SEPARADOR DE CABOS BIMETALICOS, PARA CABOS ATE 50 MM2                                                                                                                                                                                                                                                                                                                                                                                           </t>
  </si>
  <si>
    <t xml:space="preserve">15,90</t>
  </si>
  <si>
    <t xml:space="preserve">CONECTOR METALICO TIPO PARAFUSO FENDIDO (SPLIT BOLT), COM SEPARADOR DE CABOS BIMETALICOS, PARA CABOS ATE 70 MM2                                                                                                                                                                                                                                                                                                                                                                                           </t>
  </si>
  <si>
    <t xml:space="preserve">21,33</t>
  </si>
  <si>
    <t xml:space="preserve">CONECTOR METALICO TIPO PARAFUSO FENDIDO (SPLIT BOLT), PARA CABOS ATE 10 MM2                                                                                                                                                                                                                                                                                                                                                                                                                               </t>
  </si>
  <si>
    <t xml:space="preserve">6,36</t>
  </si>
  <si>
    <t xml:space="preserve">CONECTOR METALICO TIPO PARAFUSO FENDIDO (SPLIT BOLT), PARA CABOS ATE 120 MM2                                                                                                                                                                                                                                                                                                                                                                                                                              </t>
  </si>
  <si>
    <t xml:space="preserve">33,47</t>
  </si>
  <si>
    <t xml:space="preserve">CONECTOR METALICO TIPO PARAFUSO FENDIDO (SPLIT BOLT), PARA CABOS ATE 150 MM2                                                                                                                                                                                                                                                                                                                                                                                                                              </t>
  </si>
  <si>
    <t xml:space="preserve">41,54</t>
  </si>
  <si>
    <t xml:space="preserve">CONECTOR METALICO TIPO PARAFUSO FENDIDO (SPLIT BOLT), PARA CABOS ATE 16 MM2                                                                                                                                                                                                                                                                                                                                                                                                                               </t>
  </si>
  <si>
    <t xml:space="preserve">7,47</t>
  </si>
  <si>
    <t xml:space="preserve">CONECTOR METALICO TIPO PARAFUSO FENDIDO (SPLIT BOLT), PARA CABOS ATE 185 MM2                                                                                                                                                                                                                                                                                                                                                                                                                              </t>
  </si>
  <si>
    <t xml:space="preserve">56,52</t>
  </si>
  <si>
    <t xml:space="preserve">CONECTOR METALICO TIPO PARAFUSO FENDIDO (SPLIT BOLT), PARA CABOS ATE 25 MM2                                                                                                                                                                                                                                                                                                                                                                                                                               </t>
  </si>
  <si>
    <t xml:space="preserve">7,88</t>
  </si>
  <si>
    <t xml:space="preserve">CONECTOR METALICO TIPO PARAFUSO FENDIDO (SPLIT BOLT), PARA CABOS ATE 35 MM2                                                                                                                                                                                                                                                                                                                                                                                                                               </t>
  </si>
  <si>
    <t xml:space="preserve">9,85</t>
  </si>
  <si>
    <t xml:space="preserve">CONECTOR METALICO TIPO PARAFUSO FENDIDO (SPLIT BOLT), PARA CABOS ATE 50 MM2                                                                                                                                                                                                                                                                                                                                                                                                                               </t>
  </si>
  <si>
    <t xml:space="preserve">CONECTOR METALICO TIPO PARAFUSO FENDIDO (SPLIT BOLT), PARA CABOS ATE 6 MM2                                                                                                                                                                                                                                                                                                                                                                                                                                </t>
  </si>
  <si>
    <t xml:space="preserve">5,58</t>
  </si>
  <si>
    <t xml:space="preserve">CONECTOR METALICO TIPO PARAFUSO FENDIDO (SPLIT BOLT), PARA CABOS ATE 70 MM2                                                                                                                                                                                                                                                                                                                                                                                                                               </t>
  </si>
  <si>
    <t xml:space="preserve">20,63</t>
  </si>
  <si>
    <t xml:space="preserve">CONECTOR METALICO TIPO PARAFUSO FENDIDO (SPLIT BOLT), PARA CABOS ATE 95 MM2                                                                                                                                                                                                                                                                                                                                                                                                                               </t>
  </si>
  <si>
    <t xml:space="preserve">31,19</t>
  </si>
  <si>
    <t xml:space="preserve">CONECTOR RETO DE ALUMINIO PARA ELETRODUTO DE 1 1/2", PARA ADAPTAR ENTRADA DE ELETRODUTO METALICO FLEXIVEL EM QUADROS                                                                                                                                                                                                                                                                                                                                                                                      </t>
  </si>
  <si>
    <t xml:space="preserve">7,43</t>
  </si>
  <si>
    <t xml:space="preserve">CONECTOR RETO DE ALUMINIO PARA ELETRODUTO DE 1 1/4", PARA ADAPTAR ENTRADA DE ELETRODUTO METALICO FLEXIVEL EM QUADROS                                                                                                                                                                                                                                                                                                                                                                                      </t>
  </si>
  <si>
    <t xml:space="preserve">4,76</t>
  </si>
  <si>
    <t xml:space="preserve">CONECTOR RETO DE ALUMINIO PARA ELETRODUTO DE 1/2", PARA ADAPTAR ENTRADA DE ELETRODUTO METALICO FLEXIVEL EM QUADROS                                                                                                                                                                                                                                                                                                                                                                                        </t>
  </si>
  <si>
    <t xml:space="preserve">1,62</t>
  </si>
  <si>
    <t xml:space="preserve">CONECTOR RETO DE ALUMINIO PARA ELETRODUTO DE 1", PARA ADAPTAR ENTRADA DE ELETRODUTO METALICO FLEXIVEL EM QUADROS                                                                                                                                                                                                                                                                                                                                                                                          </t>
  </si>
  <si>
    <t xml:space="preserve">CONECTOR RETO DE ALUMINIO PARA ELETRODUTO DE 2 1/2", PARA ADAPTAR ENTRADA DE ELETRODUTO METALICO FLEXIVEL EM QUADROS                                                                                                                                                                                                                                                                                                                                                                                      </t>
  </si>
  <si>
    <t xml:space="preserve">18,70</t>
  </si>
  <si>
    <t xml:space="preserve">CONECTOR RETO DE ALUMINIO PARA ELETRODUTO DE 2", PARA ADAPTAR ENTRADA DE ELETRODUTO METALICO FLEXIVEL EM QUADROS                                                                                                                                                                                                                                                                                                                                                                                          </t>
  </si>
  <si>
    <t xml:space="preserve">8,24</t>
  </si>
  <si>
    <t xml:space="preserve">CONECTOR RETO DE ALUMINIO PARA ELETRODUTO DE 3/4", PARA ADAPTAR ENTRADA DE ELETRODUTO METALICO FLEXIVEL EM QUADROS                                                                                                                                                                                                                                                                                                                                                                                        </t>
  </si>
  <si>
    <t xml:space="preserve">1,90</t>
  </si>
  <si>
    <t xml:space="preserve">CONECTOR RETO DE ALUMINIO PARA ELETRODUTO DE 3", PARA ADAPTAR ENTRADA DE ELETRODUTO METALICO FLEXIVEL EM QUADROS                                                                                                                                                                                                                                                                                                                                                                                          </t>
  </si>
  <si>
    <t xml:space="preserve">27,17</t>
  </si>
  <si>
    <t xml:space="preserve">CONECTOR RETO DE ALUMINIO PARA ELETRODUTO DE 4", PARA ADAPTAR ENTRADA DE ELETRODUTO METALICO FLEXIVEL EM QUADROS                                                                                                                                                                                                                                                                                                                                                                                          </t>
  </si>
  <si>
    <t xml:space="preserve">42,58</t>
  </si>
  <si>
    <t xml:space="preserve">CONECTOR, CPVC, SOLDAVEL, 15 MM X 1/2", PARA AGUA QUENTE                                                                                                                                                                                                                                                                                                                                                                                                                                                  </t>
  </si>
  <si>
    <t xml:space="preserve">17,72</t>
  </si>
  <si>
    <t xml:space="preserve">CONECTOR, CPVC, SOLDAVEL, 22 MM X 1/2", PARA AGUA QUENTE                                                                                                                                                                                                                                                                                                                                                                                                                                                  </t>
  </si>
  <si>
    <t xml:space="preserve">21,75</t>
  </si>
  <si>
    <t xml:space="preserve">CONECTOR, CPVC, SOLDAVEL, 22 MM X 3/4", PARA AGUA QUENTE                                                                                                                                                                                                                                                                                                                                                                                                                                                  </t>
  </si>
  <si>
    <t xml:space="preserve">20,37</t>
  </si>
  <si>
    <t xml:space="preserve">CONECTOR, CPVC, SOLDAVEL, 28 MM X 1", PARA AGUA QUENTE                                                                                                                                                                                                                                                                                                                                                                                                                                                    </t>
  </si>
  <si>
    <t xml:space="preserve">33,28</t>
  </si>
  <si>
    <t xml:space="preserve">CONECTOR, CPVC, SOLDAVEL, 35 MM X 1 1/4", PARA AGUA QUENTE                                                                                                                                                                                                                                                                                                                                                                                                                                                </t>
  </si>
  <si>
    <t xml:space="preserve">134,05</t>
  </si>
  <si>
    <t xml:space="preserve">CONECTOR, CPVC, SOLDAVEL, 42 MM X 1 1/2", PARA AGUA QUENTE                                                                                                                                                                                                                                                                                                                                                                                                                                                </t>
  </si>
  <si>
    <t xml:space="preserve">163,84</t>
  </si>
  <si>
    <t xml:space="preserve">CONEXAO FIXA, ROSCA FEMEA, EM PLASTICO, DN 16 MM X 1/2", PARA CONEXAO COM CRIMPAGEM EM TUBO PEX                                                                                                                                                                                                                                                                                                                                                                                                           </t>
  </si>
  <si>
    <t xml:space="preserve">15,27</t>
  </si>
  <si>
    <t xml:space="preserve">CONEXAO FIXA, ROSCA FEMEA, EM PLASTICO, DN 16 MM X 3/4", PARA CONEXAO COM CRIMPAGEM EM TUBO PEX                                                                                                                                                                                                                                                                                                                                                                                                           </t>
  </si>
  <si>
    <t xml:space="preserve">22,10</t>
  </si>
  <si>
    <t xml:space="preserve">CONEXAO FIXA, ROSCA FEMEA, EM PLASTICO, DN 20 MM X 1/2", PARA CONEXAO COM CRIMPAGEM EM TUBO PEX                                                                                                                                                                                                                                                                                                                                                                                                           </t>
  </si>
  <si>
    <t xml:space="preserve">19,80</t>
  </si>
  <si>
    <t xml:space="preserve">CONEXAO FIXA, ROSCA FEMEA, EM PLASTICO, DN 20 MM X 3/4", PARA CONEXAO COM CRIMPAGEM EM TUBO PEX                                                                                                                                                                                                                                                                                                                                                                                                           </t>
  </si>
  <si>
    <t xml:space="preserve">26,07</t>
  </si>
  <si>
    <t xml:space="preserve">CONEXAO FIXA, ROSCA FEMEA, EM PLASTICO, DN 25 MM X 1/2", PARA CONEXAO COM CRIMPAGEM EM TUBO PEX                                                                                                                                                                                                                                                                                                                                                                                                           </t>
  </si>
  <si>
    <t xml:space="preserve">22,33</t>
  </si>
  <si>
    <t xml:space="preserve">CONEXAO FIXA, ROSCA FEMEA, EM PLASTICO, DN 25 MM X 3/4", PARA CONEXAO COM CRIMPAGEM EM TUBO PEX                                                                                                                                                                                                                                                                                                                                                                                                           </t>
  </si>
  <si>
    <t xml:space="preserve">26,69</t>
  </si>
  <si>
    <t xml:space="preserve">CONEXAO FIXA, ROSCA FEMEA, EM PLASTICO, DN 32 MM X 3/4", PARA CONEXAO COM CRIMPAGEM EM TUBO PEX                                                                                                                                                                                                                                                                                                                                                                                                           </t>
  </si>
  <si>
    <t xml:space="preserve">36,32</t>
  </si>
  <si>
    <t xml:space="preserve">CONEXAO FIXA, ROSCA FEMEA, METALICA, COM ANEL DESLIZANTE, DN 16 MM X 1/2", PARA TUBO PEX                                                                                                                                                                                                                                                                                                                                                                                                                  </t>
  </si>
  <si>
    <t xml:space="preserve">11,16</t>
  </si>
  <si>
    <t xml:space="preserve">CONEXAO FIXA, ROSCA FEMEA, METALICA, COM ANEL DESLIZANTE, DN 20 MM X 1/2", PARA TUBO PEX                                                                                                                                                                                                                                                                                                                                                                                                                  </t>
  </si>
  <si>
    <t xml:space="preserve">12,21</t>
  </si>
  <si>
    <t xml:space="preserve">CONEXAO FIXA, ROSCA FEMEA, METALICA, COM ANEL DESLIZANTE, DN 20 MM X 3/4", PARA TUBO PEX                                                                                                                                                                                                                                                                                                                                                                                                                  </t>
  </si>
  <si>
    <t xml:space="preserve">15,02</t>
  </si>
  <si>
    <t xml:space="preserve">CONEXAO FIXA, ROSCA FEMEA, METALICA, COM ANEL DESLIZANTE, DN 25 MM X 1", PARA TUBO PEX                                                                                                                                                                                                                                                                                                                                                                                                                    </t>
  </si>
  <si>
    <t xml:space="preserve">20,87</t>
  </si>
  <si>
    <t xml:space="preserve">CONEXAO FIXA, ROSCA FEMEA, METALICA, COM ANEL DESLIZANTE, DN 25 MM X 3/4", PARA TUBO PEX                                                                                                                                                                                                                                                                                                                                                                                                                  </t>
  </si>
  <si>
    <t xml:space="preserve">17,46</t>
  </si>
  <si>
    <t xml:space="preserve">CONEXAO FIXA, ROSCA FEMEA, METALICA, COM ANEL DESLIZANTE, DN 32 MM X 1", PARA TUBO PEX                                                                                                                                                                                                                                                                                                                                                                                                                    </t>
  </si>
  <si>
    <t xml:space="preserve">31,73</t>
  </si>
  <si>
    <t xml:space="preserve">CONEXAO FIXA, ROSCA MACHO, METALICA, PARA TUBO PEX, DN 16 MM X 1/2"                                                                                                                                                                                                                                                                                                                                                                                                                                       </t>
  </si>
  <si>
    <t xml:space="preserve">CONEXAO FIXA, ROSCA MACHO, METALICA, PARA TUBO PEX, DN 16 MM X 3/4"                                                                                                                                                                                                                                                                                                                                                                                                                                       </t>
  </si>
  <si>
    <t xml:space="preserve">12,07</t>
  </si>
  <si>
    <t xml:space="preserve">CONEXAO FIXA, ROSCA MACHO, METALICA, PARA TUBO PEX, DN 20 MM X 1/2"                                                                                                                                                                                                                                                                                                                                                                                                                                       </t>
  </si>
  <si>
    <t xml:space="preserve">CONEXAO FIXA, ROSCA MACHO, METALICA, PARA TUBO PEX, DN 20 MM X 3/4"                                                                                                                                                                                                                                                                                                                                                                                                                                       </t>
  </si>
  <si>
    <t xml:space="preserve">11,69</t>
  </si>
  <si>
    <t xml:space="preserve">CONEXAO FIXA, ROSCA MACHO, METALICA, PARA TUBO PEX, DN 25 MM X 1/2"                                                                                                                                                                                                                                                                                                                                                                                                                                       </t>
  </si>
  <si>
    <t xml:space="preserve">15,87</t>
  </si>
  <si>
    <t xml:space="preserve">CONEXAO FIXA, ROSCA MACHO, METALICA, PARA TUBO PEX, DN 25 MM X 1"                                                                                                                                                                                                                                                                                                                                                                                                                                         </t>
  </si>
  <si>
    <t xml:space="preserve">24,26</t>
  </si>
  <si>
    <t xml:space="preserve">CONEXAO FIXA, ROSCA MACHO, METALICA, PARA TUBO PEX, DN 25 MM X 3/4"                                                                                                                                                                                                                                                                                                                                                                                                                                       </t>
  </si>
  <si>
    <t xml:space="preserve">17,08</t>
  </si>
  <si>
    <t xml:space="preserve">CONEXAO FIXA, ROSCA MACHO, METALICA, PARA TUBO PEX, DN 32 MM X 1"                                                                                                                                                                                                                                                                                                                                                                                                                                         </t>
  </si>
  <si>
    <t xml:space="preserve">28,47</t>
  </si>
  <si>
    <t xml:space="preserve">CONEXAO MOVEL, ROSCA FEMEA, METALICA, COM ANEL DESLIZANTE, PARA TUBO PEX, DN 16 MM X 1/2"                                                                                                                                                                                                                                                                                                                                                                                                                 </t>
  </si>
  <si>
    <t xml:space="preserve">9,20</t>
  </si>
  <si>
    <t xml:space="preserve">CONEXAO MOVEL, ROSCA FEMEA, METALICA, COM ANEL DESLIZANTE, PARA TUBO PEX, DN 16 MM X 3/4"                                                                                                                                                                                                                                                                                                                                                                                                                 </t>
  </si>
  <si>
    <t xml:space="preserve">12,58</t>
  </si>
  <si>
    <t xml:space="preserve">CONEXAO MOVEL, ROSCA FEMEA, METALICA, COM ANEL DESLIZANTE, PARA TUBO PEX, DN 20 MM X 1/2"                                                                                                                                                                                                                                                                                                                                                                                                                 </t>
  </si>
  <si>
    <t xml:space="preserve">9,33</t>
  </si>
  <si>
    <t xml:space="preserve">CONEXAO MOVEL, ROSCA FEMEA, METALICA, COM ANEL DESLIZANTE, PARA TUBO PEX, DN 20 MM X 3/4"                                                                                                                                                                                                                                                                                                                                                                                                                 </t>
  </si>
  <si>
    <t xml:space="preserve">14,98</t>
  </si>
  <si>
    <t xml:space="preserve">CONEXAO MOVEL, ROSCA FEMEA, METALICA, COM ANEL DESLIZANTE, PARA TUBO PEX, DN 25 MM X 1"                                                                                                                                                                                                                                                                                                                                                                                                                   </t>
  </si>
  <si>
    <t xml:space="preserve">19,81</t>
  </si>
  <si>
    <t xml:space="preserve">CONEXAO MOVEL, ROSCA FEMEA, METALICA, COM ANEL DESLIZANTE, PARA TUBO PEX, DN 25 MM X 3/4"                                                                                                                                                                                                                                                                                                                                                                                                                 </t>
  </si>
  <si>
    <t xml:space="preserve">18,01</t>
  </si>
  <si>
    <t xml:space="preserve">CONEXAO MOVEL, ROSCA FEMEA, METALICA, COM ANEL DESLIZANTE, PARA TUBO PEX, DN 32 MM X 1"                                                                                                                                                                                                                                                                                                                                                                                                                   </t>
  </si>
  <si>
    <t xml:space="preserve">29,17</t>
  </si>
  <si>
    <t xml:space="preserve">CONJ. DE FERRAGENS PARA PORTA DE VIDRO TEMPERADO, EM ZAMAC CROMADO, CONTEMPLANDO: DOBRADICA INF.; DOBRADICA SUP.; PIVO PARA DOBRADICA INF.; PIVO PARA DOBRADICA SUP.; FECHADURA CENTRAL EM ZAMC CROMADO; CONTRA FECHADURA DE PRESSAO                                                                                                                                                                                                                                                                      </t>
  </si>
  <si>
    <t xml:space="preserve">CJ    </t>
  </si>
  <si>
    <t xml:space="preserve">184,39</t>
  </si>
  <si>
    <t xml:space="preserve">CONJUNTO ARRUELAS DE VEDACAO 5/16" PARA TELHA FIBROCIMENTO (UMA ARRUELA METALICA E UMA ARRUELA PVC - CONICAS)                                                                                                                                                                                                                                                                                                                                                                                             </t>
  </si>
  <si>
    <t xml:space="preserve">CONJUNTO DE FERRAGENS PIVO, PARA PORTA PIVOTANTE DE ATE 100 KG, REGULAVEL COM ESFERA , CROMADO - SUPERIOR E INFERIOR - COMPLETO                                                                                                                                                                                                                                                                                                                                                                           </t>
  </si>
  <si>
    <t xml:space="preserve">62,64</t>
  </si>
  <si>
    <t xml:space="preserve">CONJUNTO DE LIGACAO PARA BACIA SANITARIA AJUSTAVEL, EM PLASTICO BRANCO, COM TUBO, CANOPLA E ESPUDE                                                                                                                                                                                                                                                                                                                                                                                                        </t>
  </si>
  <si>
    <t xml:space="preserve">10,57</t>
  </si>
  <si>
    <t xml:space="preserve">CONJUNTO DE LIGACAO PARA BACIA SANITARIA EM PLASTICO BRANCO COM TUBO, CANOPLA E ANEL DE EXPANSAO (TUBO 1.1/2 '' X 20 CM)                                                                                                                                                                                                                                                                                                                                                                                  </t>
  </si>
  <si>
    <t xml:space="preserve">14,68</t>
  </si>
  <si>
    <t xml:space="preserve">CONJUNTO MONTADO ESTOPIM COM ESPOLETA COMUM NUMERO 8, COM CABECA ACENDEDORA, 1,5 M                                                                                                                                                                                                                                                                                                                                                                                                                        </t>
  </si>
  <si>
    <t xml:space="preserve">CONJUNTO PARA FUTSAL COM TRAVES OFICIAIS DE 3,00 X 2,00 M EM TUBO DE ACO GALVANIZADO 3" COM REQUADRO EM TUBO DE 1", PINTURA EM PRIMER COM TINTA ESMALTE SINTETICO E REDES DE POLIETILENO FIO 4 MM                                                                                                                                                                                                                                                                                                         </t>
  </si>
  <si>
    <t xml:space="preserve">5.406,27</t>
  </si>
  <si>
    <t xml:space="preserve">CONJUNTO PARA QUADRA DE  VOLEI COM POSTES EM TUBO DE ACO GALVANIZADO 3", H = *255* CM, PINTURA EM TINTA ESMALTE SINTETICO, REDE DE NYLON COM 2 MM, MALHA 10 X 10 CM E ANTENAS OFICIAIS EM FIBRA DE VIDRO                                                                                                                                                                                                                                                                                                  </t>
  </si>
  <si>
    <t xml:space="preserve">3.282,08</t>
  </si>
  <si>
    <t xml:space="preserve">CONJUNTO PRE-MOLDADO COMPOSTO POR GRELHA (0,99 X 0,45 M), QUADRO (1,10 X 0,52 M) E CANTONEIRA (1,10 X 0,35 M), EM CONCRETO ARMADO, COM FCK DE 21 MPA                                                                                                                                                                                                                                                                                                                                                      </t>
  </si>
  <si>
    <t xml:space="preserve">233,58</t>
  </si>
  <si>
    <t xml:space="preserve">CONTAINER ALMOXARIFADO, DE *2,40* X *6,00* M, PADRAO SIMPLES, SEM REVESTIMENTO E SEM DIVISORIAS INTERNOS E SEM SANITARIO, PARA USO EM CANTEIRO DE OBRAS                                                                                                                                                                                                                                                                                                                                                   </t>
  </si>
  <si>
    <t xml:space="preserve">16.320,00</t>
  </si>
  <si>
    <t xml:space="preserve">CONTATOR TRIPOLAR, CORRENTE DE *110* A, TENSAO NOMINAL DE *500* V, CATEGORIA AC-2 E AC-3                                                                                                                                                                                                                                                                                                                                                                                                                  </t>
  </si>
  <si>
    <t xml:space="preserve">1.358,60</t>
  </si>
  <si>
    <t xml:space="preserve">CONTATOR TRIPOLAR, CORRENTE DE *185* A, TENSAO NOMINAL DE *500* V, CATEGORIA AC-2 E AC-3                                                                                                                                                                                                                                                                                                                                                                                                                  </t>
  </si>
  <si>
    <t xml:space="preserve">2.031,96</t>
  </si>
  <si>
    <t xml:space="preserve">CONTATOR TRIPOLAR, CORRENTE DE *22* A, TENSAO NOMINAL DE *500* V, CATEGORIA AC-2 E AC-3                                                                                                                                                                                                                                                                                                                                                                                                                   </t>
  </si>
  <si>
    <t xml:space="preserve">141,92</t>
  </si>
  <si>
    <t xml:space="preserve">CONTATOR TRIPOLAR, CORRENTE DE *265* A, TENSAO NOMINAL DE *500* V, CATEGORIA AC-2 E AC-3                                                                                                                                                                                                                                                                                                                                                                                                                  </t>
  </si>
  <si>
    <t xml:space="preserve">4.585,29</t>
  </si>
  <si>
    <t xml:space="preserve">CONTATOR TRIPOLAR, CORRENTE DE *38* A, TENSAO NOMINAL DE *500* V, CATEGORIA AC-2 E AC-3                                                                                                                                                                                                                                                                                                                                                                                                                   </t>
  </si>
  <si>
    <t xml:space="preserve">298,97</t>
  </si>
  <si>
    <t xml:space="preserve">CONTATOR TRIPOLAR, CORRENTE DE *500* A, TENSAO NOMINAL DE *500* V, CATEGORIA AC-2 E AC-3                                                                                                                                                                                                                                                                                                                                                                                                                  </t>
  </si>
  <si>
    <t xml:space="preserve">11.159,52</t>
  </si>
  <si>
    <t xml:space="preserve">CONTATOR TRIPOLAR, CORRENTE DE *65* A, TENSAO NOMINAL DE *500* V, CATEGORIA AC-2 E AC-3                                                                                                                                                                                                                                                                                                                                                                                                                   </t>
  </si>
  <si>
    <t xml:space="preserve">571,47</t>
  </si>
  <si>
    <t xml:space="preserve">CONTATOR TRIPOLAR, CORRENTE DE 12 A, TENSAO NOMINAL DE *500* V, CATEGORIA AC-2 E AC-3                                                                                                                                                                                                                                                                                                                                                                                                                     </t>
  </si>
  <si>
    <t xml:space="preserve">115,74</t>
  </si>
  <si>
    <t xml:space="preserve">CONTATOR TRIPOLAR, CORRENTE DE 25 A, TENSAO NOMINAL DE *500* V, CATEGORIA AC-2 E AC-3                                                                                                                                                                                                                                                                                                                                                                                                                     </t>
  </si>
  <si>
    <t xml:space="preserve">159,21</t>
  </si>
  <si>
    <t xml:space="preserve">CONTATOR TRIPOLAR, CORRENTE DE 250 A, TENSAO NOMINAL DE *500* V, PARA ACIONAMENTO DE CAPACITORES                                                                                                                                                                                                                                                                                                                                                                                                          </t>
  </si>
  <si>
    <t xml:space="preserve">3.505,55</t>
  </si>
  <si>
    <t xml:space="preserve">CONTATOR TRIPOLAR, CORRENTE DE 300 A, TENSAO NOMINAL DE *500* V, CATEGORIA AC-2 E AC-3                                                                                                                                                                                                                                                                                                                                                                                                                    </t>
  </si>
  <si>
    <t xml:space="preserve">5.391,60</t>
  </si>
  <si>
    <t xml:space="preserve">CONTATOR TRIPOLAR, CORRENTE DE 32 A, TENSAO NOMINAL DE *500* V, CATEGORIA AC-2 E AC-3                                                                                                                                                                                                                                                                                                                                                                                                                     </t>
  </si>
  <si>
    <t xml:space="preserve">246,41</t>
  </si>
  <si>
    <t xml:space="preserve">CONTATOR TRIPOLAR, CORRENTE DE 400 A, TENSAO NOMINAL DE *500* V, CATEGORIA AC-2 E AC-3                                                                                                                                                                                                                                                                                                                                                                                                                    </t>
  </si>
  <si>
    <t xml:space="preserve">6.436,41</t>
  </si>
  <si>
    <t xml:space="preserve">CONTATOR TRIPOLAR, CORRENTE DE 45 A, TENSAO NOMINAL DE *500* V, CATEGORIA AC-2 E AC-3                                                                                                                                                                                                                                                                                                                                                                                                                     </t>
  </si>
  <si>
    <t xml:space="preserve">440,71</t>
  </si>
  <si>
    <t xml:space="preserve">CONTATOR TRIPOLAR, CORRENTE DE 630 A, TENSAO NOMINAL DE *500* V, CATEGORIA AC-2 E AC-3                                                                                                                                                                                                                                                                                                                                                                                                                    </t>
  </si>
  <si>
    <t xml:space="preserve">15.821,00</t>
  </si>
  <si>
    <t xml:space="preserve">CONTATOR TRIPOLAR, CORRENTE DE 75 A, TENSAO NOMINAL DE *500* V, CATEGORIA AC-2 E AC-3                                                                                                                                                                                                                                                                                                                                                                                                                     </t>
  </si>
  <si>
    <t xml:space="preserve">827,58</t>
  </si>
  <si>
    <t xml:space="preserve">CONTATOR TRIPOLAR, CORRENTE DE 9 A, TENSAO NOMINAL DE *500* V, CATEGORIA AC-2 E AC-3                                                                                                                                                                                                                                                                                                                                                                                                                      </t>
  </si>
  <si>
    <t xml:space="preserve">109,00</t>
  </si>
  <si>
    <t xml:space="preserve">CONTATOR TRIPOLAR, CORRENTE DE 95 A, TENSAO NOMINAL DE *500* V, CATEGORIA AC-2 E AC-3                                                                                                                                                                                                                                                                                                                                                                                                                     </t>
  </si>
  <si>
    <t xml:space="preserve">1.137,22</t>
  </si>
  <si>
    <t xml:space="preserve">CONTRA-PORCA SEXTAVADA, DIAMETRO NOMINAL 1 3/8", ALTURA 35 MM                                                                                                                                                                                                                                                                                                                                                                                                                                             </t>
  </si>
  <si>
    <t xml:space="preserve">CONTRAMARCO DE ALUMINIO (PERFIL 25) PARA ESQUADRIAS, TIPO CONVENCIONAL / CADEIRINHA, 60 MM (CM-060), INCLUSO CONEXOES, GRAPAS E TRAVAMENTOS                                                                                                                                                                                                                                                                                                                                                               </t>
  </si>
  <si>
    <t xml:space="preserve">6,71</t>
  </si>
  <si>
    <t xml:space="preserve">COORDENADOR / GERENTE DE OBRA                                                                                                                                                                                                                                                                                                                                                                                                                                                                             </t>
  </si>
  <si>
    <t xml:space="preserve">122,63</t>
  </si>
  <si>
    <t xml:space="preserve">COORDENADOR / GERENTE DE OBRA (MENSALISTA)                                                                                                                                                                                                                                                                                                                                                                                                                                                                </t>
  </si>
  <si>
    <t xml:space="preserve">21.635,23</t>
  </si>
  <si>
    <t xml:space="preserve">CORDA DE POLIAMIDA 12 MM TIPO BOMBEIRO, PARA TRABALHO EM ALTURA                                                                                                                                                                                                                                                                                                                                                                                                                                           </t>
  </si>
  <si>
    <t xml:space="preserve">100M  </t>
  </si>
  <si>
    <t xml:space="preserve">597,56</t>
  </si>
  <si>
    <t xml:space="preserve">CORDAO DE COBRE, FLEXIVEL, TORCIDO, CLASSE 4 OU 5, ISOLACAO EM PVC/D, 300 V, 2 CONDUTORES DE 0,5 MM2                                                                                                                                                                                                                                                                                                                                                                                                      </t>
  </si>
  <si>
    <t xml:space="preserve">1,30</t>
  </si>
  <si>
    <t xml:space="preserve">CORDAO DE COBRE, FLEXIVEL, TORCIDO, CLASSE 4 OU 5, ISOLACAO EM PVC/D, 300 V, 2 CONDUTORES DE 0,75 MM2                                                                                                                                                                                                                                                                                                                                                                                                     </t>
  </si>
  <si>
    <t xml:space="preserve">CORDAO DE COBRE, FLEXIVEL, TORCIDO, CLASSE 4 OU 5, ISOLACAO EM PVC/D, 300 V, 2 CONDUTORES DE 1,0 MM2                                                                                                                                                                                                                                                                                                                                                                                                      </t>
  </si>
  <si>
    <t xml:space="preserve">CORDAO DE COBRE, FLEXIVEL, TORCIDO, CLASSE 4 OU 5, ISOLACAO EM PVC/D, 300 V, 2 CONDUTORES DE 1,5 MM2                                                                                                                                                                                                                                                                                                                                                                                                      </t>
  </si>
  <si>
    <t xml:space="preserve">CORDAO DE COBRE, FLEXIVEL, TORCIDO, CLASSE 4 OU 5, ISOLACAO EM PVC/D, 300 V, 2 CONDUTORES DE 2,5 MM2                                                                                                                                                                                                                                                                                                                                                                                                      </t>
  </si>
  <si>
    <t xml:space="preserve">4,64</t>
  </si>
  <si>
    <t xml:space="preserve">CORDAO DE COBRE, FLEXIVEL, TORCIDO, CLASSE 4 OU 5, ISOLACAO EM PVC/D, 300 V, 2 CONDUTORES DE 4 MM2                                                                                                                                                                                                                                                                                                                                                                                                        </t>
  </si>
  <si>
    <t xml:space="preserve">CORDEL DETONANTE, NP 05 G/M                                                                                                                                                                                                                                                                                                                                                                                                                                                                               </t>
  </si>
  <si>
    <t xml:space="preserve">CORDEL DETONANTE, NP 10 G/M                                                                                                                                                                                                                                                                                                                                                                                                                                                                               </t>
  </si>
  <si>
    <t xml:space="preserve">CORRENTE DE ELO CURTO COMUM, SOLDADA, GALVANIZADA, ESPESSURA DO ELO = 1/2" (12,5 MM)                                                                                                                                                                                                                                                                                                                                                                                                                      </t>
  </si>
  <si>
    <t xml:space="preserve">25,93</t>
  </si>
  <si>
    <t xml:space="preserve">CORTADEIRA DE PISO DE CONCRETO E ASFALTO, PARA DISCO PADRAO DE DIAMETRO 350 MM (14") OU 450 MM (18") , MOTOR A GASOLINA, POTENCIA 13 HP, SEM DISCO                                                                                                                                                                                                                                                                                                                                                        </t>
  </si>
  <si>
    <t xml:space="preserve">11.356,39</t>
  </si>
  <si>
    <t xml:space="preserve">CORTADEIRA HIDRAULICA DE VERGALHAO, PARA ACO DE DIAMETRO ATE 50 MM, MOTOR ELETRICO TRIFASICO, POTENCIA DE 5,5 HP A 7,5 HP                                                                                                                                                                                                                                                                                                                                                                                 </t>
  </si>
  <si>
    <t xml:space="preserve">93.618,20</t>
  </si>
  <si>
    <t xml:space="preserve">COTOVELO BRONZE/LATAO (REF 707-3) SEM ANEL DE SOLDA, BOLSA X ROSCA F, 15MM X 1/2"                                                                                                                                                                                                                                                                                                                                                                                                                         </t>
  </si>
  <si>
    <t xml:space="preserve">COTOVELO BRONZE/LATAO (REF 707-3) SEM ANEL DE SOLDA, BOLSA X ROSCA F, 22MM X 1/2"                                                                                                                                                                                                                                                                                                                                                                                                                         </t>
  </si>
  <si>
    <t xml:space="preserve">COTOVELO BRONZE/LATAO (REF 707-3) SEM ANEL DE SOLDA, BOLSA X ROSCA F, 22MM X 3/4"                                                                                                                                                                                                                                                                                                                                                                                                                         </t>
  </si>
  <si>
    <t xml:space="preserve">27,43</t>
  </si>
  <si>
    <t xml:space="preserve">COTOVELO DE COBRE 90 GRAUS (REF 607) SEM ANEL DE SOLDA, BOLSA X BOLSA, 104 MM                                                                                                                                                                                                                                                                                                                                                                                                                             </t>
  </si>
  <si>
    <t xml:space="preserve">917,99</t>
  </si>
  <si>
    <t xml:space="preserve">COTOVELO DE COBRE 90 GRAUS (REF 607) SEM ANEL DE SOLDA, BOLSA X BOLSA, 15 MM                                                                                                                                                                                                                                                                                                                                                                                                                              </t>
  </si>
  <si>
    <t xml:space="preserve">5,99</t>
  </si>
  <si>
    <t xml:space="preserve">COTOVELO DE COBRE 90 GRAUS (REF 607) SEM ANEL DE SOLDA, BOLSA X BOLSA, 22 MM                                                                                                                                                                                                                                                                                                                                                                                                                              </t>
  </si>
  <si>
    <t xml:space="preserve">13,53</t>
  </si>
  <si>
    <t xml:space="preserve">COTOVELO DE COBRE 90 GRAUS (REF 607) SEM ANEL DE SOLDA, BOLSA X BOLSA, 28 MM                                                                                                                                                                                                                                                                                                                                                                                                                              </t>
  </si>
  <si>
    <t xml:space="preserve">COTOVELO DE COBRE 90 GRAUS (REF 607) SEM ANEL DE SOLDA, BOLSA X BOLSA, 35 MM                                                                                                                                                                                                                                                                                                                                                                                                                              </t>
  </si>
  <si>
    <t xml:space="preserve">45,67</t>
  </si>
  <si>
    <t xml:space="preserve">COTOVELO DE COBRE 90 GRAUS (REF 607) SEM ANEL DE SOLDA, BOLSA X BOLSA, 42 MM                                                                                                                                                                                                                                                                                                                                                                                                                              </t>
  </si>
  <si>
    <t xml:space="preserve">70,09</t>
  </si>
  <si>
    <t xml:space="preserve">COTOVELO DE COBRE 90 GRAUS (REF 607) SEM ANEL DE SOLDA, BOLSA X BOLSA, 54 MM                                                                                                                                                                                                                                                                                                                                                                                                                              </t>
  </si>
  <si>
    <t xml:space="preserve">111,26</t>
  </si>
  <si>
    <t xml:space="preserve">COTOVELO DE COBRE 90 GRAUS (REF 607) SEM ANEL DE SOLDA, BOLSA X BOLSA, 66 MM                                                                                                                                                                                                                                                                                                                                                                                                                              </t>
  </si>
  <si>
    <t xml:space="preserve">387,42</t>
  </si>
  <si>
    <t xml:space="preserve">COTOVELO DE COBRE 90 GRAUS (REF 607) SEM ANEL DE SOLDA, BOLSA X BOLSA, 79 MM                                                                                                                                                                                                                                                                                                                                                                                                                              </t>
  </si>
  <si>
    <t xml:space="preserve">371,51</t>
  </si>
  <si>
    <t xml:space="preserve">COTOVELO DE REDUCAO 90 GRAUS DE FERRO GALVANIZADO, COM ROSCA BSP, DE 1 1/2" X 1"                                                                                                                                                                                                                                                                                                                                                                                                                          </t>
  </si>
  <si>
    <t xml:space="preserve">COTOVELO DE REDUCAO 90 GRAUS DE FERRO GALVANIZADO, COM ROSCA BSP, DE 1 1/2" X 3/4"                                                                                                                                                                                                                                                                                                                                                                                                                        </t>
  </si>
  <si>
    <t xml:space="preserve">38,08</t>
  </si>
  <si>
    <t xml:space="preserve">COTOVELO DE REDUCAO 90 GRAUS DE FERRO GALVANIZADO, COM ROSCA BSP, DE 1 1/4" X 1"                                                                                                                                                                                                                                                                                                                                                                                                                          </t>
  </si>
  <si>
    <t xml:space="preserve">27,14</t>
  </si>
  <si>
    <t xml:space="preserve">COTOVELO DE REDUCAO 90 GRAUS DE FERRO GALVANIZADO, COM ROSCA BSP, DE 1" X 1/2"                                                                                                                                                                                                                                                                                                                                                                                                                            </t>
  </si>
  <si>
    <t xml:space="preserve">15,86</t>
  </si>
  <si>
    <t xml:space="preserve">COTOVELO DE REDUCAO 90 GRAUS DE FERRO GALVANIZADO, COM ROSCA BSP, DE 1" X 3/4"                                                                                                                                                                                                                                                                                                                                                                                                                            </t>
  </si>
  <si>
    <t xml:space="preserve">COTOVELO DE REDUCAO 90 GRAUS DE FERRO GALVANIZADO, COM ROSCA BSP, DE 2 1/2" X 2"                                                                                                                                                                                                                                                                                                                                                                                                                          </t>
  </si>
  <si>
    <t xml:space="preserve">96,72</t>
  </si>
  <si>
    <t xml:space="preserve">COTOVELO DE REDUCAO 90 GRAUS DE FERRO GALVANIZADO, COM ROSCA BSP, DE 2" X 1 1/2"                                                                                                                                                                                                                                                                                                                                                                                                                          </t>
  </si>
  <si>
    <t xml:space="preserve">54,62</t>
  </si>
  <si>
    <t xml:space="preserve">COTOVELO DE REDUCAO 90 GRAUS DE FERRO GALVANIZADO, COM ROSCA BSP, DE 3/4" X 1/2"                                                                                                                                                                                                                                                                                                                                                                                                                          </t>
  </si>
  <si>
    <t xml:space="preserve">10,46</t>
  </si>
  <si>
    <t xml:space="preserve">COTOVELO 45 GRAUS DE FERRO GALVANIZADO, COM ROSCA BSP, DE 1 1/2"                                                                                                                                                                                                                                                                                                                                                                                                                                          </t>
  </si>
  <si>
    <t xml:space="preserve">32,20</t>
  </si>
  <si>
    <t xml:space="preserve">COTOVELO 45 GRAUS DE FERRO GALVANIZADO, COM ROSCA BSP, DE 1 1/4"                                                                                                                                                                                                                                                                                                                                                                                                                                          </t>
  </si>
  <si>
    <t xml:space="preserve">26,29</t>
  </si>
  <si>
    <t xml:space="preserve">COTOVELO 45 GRAUS DE FERRO GALVANIZADO, COM ROSCA BSP, DE 1/2"                                                                                                                                                                                                                                                                                                                                                                                                                                            </t>
  </si>
  <si>
    <t xml:space="preserve">7,42</t>
  </si>
  <si>
    <t xml:space="preserve">COTOVELO 45 GRAUS DE FERRO GALVANIZADO, COM ROSCA BSP, DE 1"                                                                                                                                                                                                                                                                                                                                                                                                                                              </t>
  </si>
  <si>
    <t xml:space="preserve">16,18</t>
  </si>
  <si>
    <t xml:space="preserve">COTOVELO 45 GRAUS DE FERRO GALVANIZADO, COM ROSCA BSP, DE 2 1/2"                                                                                                                                                                                                                                                                                                                                                                                                                                          </t>
  </si>
  <si>
    <t xml:space="preserve">90,52</t>
  </si>
  <si>
    <t xml:space="preserve">COTOVELO 45 GRAUS DE FERRO GALVANIZADO, COM ROSCA BSP, DE 2"                                                                                                                                                                                                                                                                                                                                                                                                                                              </t>
  </si>
  <si>
    <t xml:space="preserve">46,83</t>
  </si>
  <si>
    <t xml:space="preserve">COTOVELO 45 GRAUS DE FERRO GALVANIZADO, COM ROSCA BSP, DE 3/4"                                                                                                                                                                                                                                                                                                                                                                                                                                            </t>
  </si>
  <si>
    <t xml:space="preserve">11,10</t>
  </si>
  <si>
    <t xml:space="preserve">COTOVELO 45 GRAUS DE FERRO GALVANIZADO, COM ROSCA BSP, DE 3"                                                                                                                                                                                                                                                                                                                                                                                                                                              </t>
  </si>
  <si>
    <t xml:space="preserve">132,34</t>
  </si>
  <si>
    <t xml:space="preserve">COTOVELO 45 GRAUS DE FERRO GALVANIZADO, COM ROSCA BSP, DE 4"                                                                                                                                                                                                                                                                                                                                                                                                                                              </t>
  </si>
  <si>
    <t xml:space="preserve">231,90</t>
  </si>
  <si>
    <t xml:space="preserve">COTOVELO 45 GRAUS, PEAD PE 100, DE 125 MM, PARA ELETROFUSAO                                                                                                                                                                                                                                                                                                                                                                                                                                               </t>
  </si>
  <si>
    <t xml:space="preserve">245,63</t>
  </si>
  <si>
    <t xml:space="preserve">COTOVELO 45 GRAUS, PEAD PE 100, DE 200 MM, PARA ELETROFUSAO                                                                                                                                                                                                                                                                                                                                                                                                                                               </t>
  </si>
  <si>
    <t xml:space="preserve">1.605,92</t>
  </si>
  <si>
    <t xml:space="preserve">COTOVELO 45 GRAUS, PEAD PE 100, DE 32 MM, PARA ELETROFUSAO                                                                                                                                                                                                                                                                                                                                                                                                                                                </t>
  </si>
  <si>
    <t xml:space="preserve">28,86</t>
  </si>
  <si>
    <t xml:space="preserve">COTOVELO 45 GRAUS, PEAD PE 100, DE 40 MM, PARA ELETROFUSAO                                                                                                                                                                                                                                                                                                                                                                                                                                                </t>
  </si>
  <si>
    <t xml:space="preserve">34,07</t>
  </si>
  <si>
    <t xml:space="preserve">COTOVELO 45 GRAUS, PEAD PE 100, DE 63 MM, PARA ELETROFUSAO                                                                                                                                                                                                                                                                                                                                                                                                                                                </t>
  </si>
  <si>
    <t xml:space="preserve">49,27</t>
  </si>
  <si>
    <t xml:space="preserve">COTOVELO 90 GRAUS DE FERRO GALVANIZADO, COM ROSCA BSP MACHO/FEMEA, DE 1 1/2"                                                                                                                                                                                                                                                                                                                                                                                                                              </t>
  </si>
  <si>
    <t xml:space="preserve">36,41</t>
  </si>
  <si>
    <t xml:space="preserve">COTOVELO 90 GRAUS DE FERRO GALVANIZADO, COM ROSCA BSP MACHO/FEMEA, DE 1 1/4"                                                                                                                                                                                                                                                                                                                                                                                                                              </t>
  </si>
  <si>
    <t xml:space="preserve">30,01</t>
  </si>
  <si>
    <t xml:space="preserve">COTOVELO 90 GRAUS DE FERRO GALVANIZADO, COM ROSCA BSP MACHO/FEMEA, DE 1/2"                                                                                                                                                                                                                                                                                                                                                                                                                                </t>
  </si>
  <si>
    <t xml:space="preserve">8,70</t>
  </si>
  <si>
    <t xml:space="preserve">COTOVELO 90 GRAUS DE FERRO GALVANIZADO, COM ROSCA BSP MACHO/FEMEA, DE 1"                                                                                                                                                                                                                                                                                                                                                                                                                                  </t>
  </si>
  <si>
    <t xml:space="preserve">18,67</t>
  </si>
  <si>
    <t xml:space="preserve">COTOVELO 90 GRAUS DE FERRO GALVANIZADO, COM ROSCA BSP MACHO/FEMEA, DE 2 1/2"                                                                                                                                                                                                                                                                                                                                                                                                                              </t>
  </si>
  <si>
    <t xml:space="preserve">106,28</t>
  </si>
  <si>
    <t xml:space="preserve">COTOVELO 90 GRAUS DE FERRO GALVANIZADO, COM ROSCA BSP MACHO/FEMEA, DE 2"                                                                                                                                                                                                                                                                                                                                                                                                                                  </t>
  </si>
  <si>
    <t xml:space="preserve">52,46</t>
  </si>
  <si>
    <t xml:space="preserve">COTOVELO 90 GRAUS DE FERRO GALVANIZADO, COM ROSCA BSP MACHO/FEMEA, DE 3/4"                                                                                                                                                                                                                                                                                                                                                                                                                                </t>
  </si>
  <si>
    <t xml:space="preserve">10,40</t>
  </si>
  <si>
    <t xml:space="preserve">COTOVELO 90 GRAUS DE FERRO GALVANIZADO, COM ROSCA BSP MACHO/FEMEA, DE 3"                                                                                                                                                                                                                                                                                                                                                                                                                                  </t>
  </si>
  <si>
    <t xml:space="preserve">161,65</t>
  </si>
  <si>
    <t xml:space="preserve">COTOVELO 90 GRAUS DE FERRO GALVANIZADO, COM ROSCA BSP, DE 1 1/2"                                                                                                                                                                                                                                                                                                                                                                                                                                          </t>
  </si>
  <si>
    <t xml:space="preserve">29,18</t>
  </si>
  <si>
    <t xml:space="preserve">COTOVELO 90 GRAUS DE FERRO GALVANIZADO, COM ROSCA BSP, DE 1 1/4"                                                                                                                                                                                                                                                                                                                                                                                                                                          </t>
  </si>
  <si>
    <t xml:space="preserve">COTOVELO 90 GRAUS DE FERRO GALVANIZADO, COM ROSCA BSP, DE 1/2"                                                                                                                                                                                                                                                                                                                                                                                                                                            </t>
  </si>
  <si>
    <t xml:space="preserve">6,22</t>
  </si>
  <si>
    <t xml:space="preserve">COTOVELO 90 GRAUS DE FERRO GALVANIZADO, COM ROSCA BSP, DE 1"                                                                                                                                                                                                                                                                                                                                                                                                                                              </t>
  </si>
  <si>
    <t xml:space="preserve">13,98</t>
  </si>
  <si>
    <t xml:space="preserve">COTOVELO 90 GRAUS DE FERRO GALVANIZADO, COM ROSCA BSP, DE 2 1/2"                                                                                                                                                                                                                                                                                                                                                                                                                                          </t>
  </si>
  <si>
    <t xml:space="preserve">81,50</t>
  </si>
  <si>
    <t xml:space="preserve">COTOVELO 90 GRAUS DE FERRO GALVANIZADO, COM ROSCA BSP, DE 2"                                                                                                                                                                                                                                                                                                                                                                                                                                              </t>
  </si>
  <si>
    <t xml:space="preserve">44,78</t>
  </si>
  <si>
    <t xml:space="preserve">COTOVELO 90 GRAUS DE FERRO GALVANIZADO, COM ROSCA BSP, DE 3/4"                                                                                                                                                                                                                                                                                                                                                                                                                                            </t>
  </si>
  <si>
    <t xml:space="preserve">COTOVELO 90 GRAUS DE FERRO GALVANIZADO, COM ROSCA BSP, DE 3"                                                                                                                                                                                                                                                                                                                                                                                                                                              </t>
  </si>
  <si>
    <t xml:space="preserve">114,95</t>
  </si>
  <si>
    <t xml:space="preserve">COTOVELO 90 GRAUS DE FERRO GALVANIZADO, COM ROSCA BSP, DE 4"                                                                                                                                                                                                                                                                                                                                                                                                                                              </t>
  </si>
  <si>
    <t xml:space="preserve">218,60</t>
  </si>
  <si>
    <t xml:space="preserve">COTOVELO 90 GRAUS DE FERRO GALVANIZADO, COM ROSCA BSP, DE 5"                                                                                                                                                                                                                                                                                                                                                                                                                                              </t>
  </si>
  <si>
    <t xml:space="preserve">318,98</t>
  </si>
  <si>
    <t xml:space="preserve">COTOVELO 90 GRAUS DE FERRO GALVANIZADO, COM ROSCA BSP, DE 6"                                                                                                                                                                                                                                                                                                                                                                                                                                              </t>
  </si>
  <si>
    <t xml:space="preserve">815,28</t>
  </si>
  <si>
    <t xml:space="preserve">COTOVELO 90 GRAUS, PEAD PE 100, DE 125 MM, PARA ELETROFUSAO                                                                                                                                                                                                                                                                                                                                                                                                                                               </t>
  </si>
  <si>
    <t xml:space="preserve">COTOVELO 90 GRAUS, PEAD PE 100, DE 20 MM, PARA ELETROFUSAO                                                                                                                                                                                                                                                                                                                                                                                                                                                </t>
  </si>
  <si>
    <t xml:space="preserve">30,78</t>
  </si>
  <si>
    <t xml:space="preserve">COTOVELO 90 GRAUS, PEAD PE 100, DE 200 MM, PARA ELETROFUSAO                                                                                                                                                                                                                                                                                                                                                                                                                                               </t>
  </si>
  <si>
    <t xml:space="preserve">2.290,26</t>
  </si>
  <si>
    <t xml:space="preserve">COTOVELO 90 GRAUS, PEAD PE 100, DE 32 MM, PARA ELETROFUSAO                                                                                                                                                                                                                                                                                                                                                                                                                                                </t>
  </si>
  <si>
    <t xml:space="preserve">41,76</t>
  </si>
  <si>
    <t xml:space="preserve">COTOVELO 90 GRAUS, PEAD PE 100, DE 63 MM, PARA ELETROFUSAO                                                                                                                                                                                                                                                                                                                                                                                                                                                </t>
  </si>
  <si>
    <t xml:space="preserve">77,02</t>
  </si>
  <si>
    <t xml:space="preserve">COTOVELO/JOELHO COM ADAPTADOR, 90 GRAUS, EM POLIPROPILENO, PN 16, PARA TUBOS PEAD, 20 MM X 1/2" - LIGACAO PREDIAL DE AGUA                                                                                                                                                                                                                                                                                                                                                                                 </t>
  </si>
  <si>
    <t xml:space="preserve">4,10</t>
  </si>
  <si>
    <t xml:space="preserve">COTOVELO/JOELHO COM ADAPTADOR, 90 GRAUS, EM POLIPROPILENO, PN 16, PARA TUBOS PEAD, 20 MM X 3/4" - LIGACAO PREDIAL DE AGUA                                                                                                                                                                                                                                                                                                                                                                                 </t>
  </si>
  <si>
    <t xml:space="preserve">4,66</t>
  </si>
  <si>
    <t xml:space="preserve">COTOVELO/JOELHO COM ADAPTADOR, 90 GRAUS, EM POLIPROPILENO, PN 16, PARA TUBOS PEAD, 32 MM X 1" - LIGACAO PREDIAL DE AGUA                                                                                                                                                                                                                                                                                                                                                                                   </t>
  </si>
  <si>
    <t xml:space="preserve">8,46</t>
  </si>
  <si>
    <t xml:space="preserve">COTOVELO/JOELHO 90 GRAUS, EM POLIPROPILENO, PN 16, PARA TUBOS PEAD, 20 X 20 MM - LIGACAO PREDIAL DE AGUA                                                                                                                                                                                                                                                                                                                                                                                                  </t>
  </si>
  <si>
    <t xml:space="preserve">3,84</t>
  </si>
  <si>
    <t xml:space="preserve">COTOVELO/JOELHO 90 GRAUS, EM POLIPROPILENO, PN 16, PARA TUBOS PEAD, 32 X 32 MM - LIGACAO PREDIAL DE AGUA                                                                                                                                                                                                                                                                                                                                                                                                  </t>
  </si>
  <si>
    <t xml:space="preserve">CREMONA RETANGULAR INJETADA LISA COM CHAVE, COM CASTANHA / ALCA, EM LATAO, COM ACABAMENTO CROMADO, DE SOBREPOR / EMBUTIR                                                                                                                                                                                                                                                                                                                                                                                  </t>
  </si>
  <si>
    <t xml:space="preserve">120,56</t>
  </si>
  <si>
    <t xml:space="preserve">CREMONA RETANGULAR INJETADA LISA, COM CASTANHA / ALCA, EM LATAO, COM ACABAMENTO CROMADO, DE SOBREPOR / EMBUTIR                                                                                                                                                                                                                                                                                                                                                                                            </t>
  </si>
  <si>
    <t xml:space="preserve">21,81</t>
  </si>
  <si>
    <t xml:space="preserve">CRUZETA DE CONCRETO LEVE, COMP. 2000 MM SECAO, 90 X 90 MM                                                                                                                                                                                                                                                                                                                                                                                                                                                 </t>
  </si>
  <si>
    <t xml:space="preserve">79,50</t>
  </si>
  <si>
    <t xml:space="preserve">CRUZETA DE FERRO GALVANIZADO, COM ROSCA BSP, DE 1 1/2"                                                                                                                                                                                                                                                                                                                                                                                                                                                    </t>
  </si>
  <si>
    <t xml:space="preserve">68,83</t>
  </si>
  <si>
    <t xml:space="preserve">CRUZETA DE FERRO GALVANIZADO, COM ROSCA BSP, DE 1 1/4"                                                                                                                                                                                                                                                                                                                                                                                                                                                    </t>
  </si>
  <si>
    <t xml:space="preserve">53,91</t>
  </si>
  <si>
    <t xml:space="preserve">CRUZETA DE FERRO GALVANIZADO, COM ROSCA BSP, DE 1/2"                                                                                                                                                                                                                                                                                                                                                                                                                                                      </t>
  </si>
  <si>
    <t xml:space="preserve">19,30</t>
  </si>
  <si>
    <t xml:space="preserve">CRUZETA DE FERRO GALVANIZADO, COM ROSCA BSP, DE 1"                                                                                                                                                                                                                                                                                                                                                                                                                                                        </t>
  </si>
  <si>
    <t xml:space="preserve">37,07</t>
  </si>
  <si>
    <t xml:space="preserve">CRUZETA DE FERRO GALVANIZADO, COM ROSCA BSP, DE 2 1/2"                                                                                                                                                                                                                                                                                                                                                                                                                                                    </t>
  </si>
  <si>
    <t xml:space="preserve">171,96</t>
  </si>
  <si>
    <t xml:space="preserve">CRUZETA DE FERRO GALVANIZADO, COM ROSCA BSP, DE 2"                                                                                                                                                                                                                                                                                                                                                                                                                                                        </t>
  </si>
  <si>
    <t xml:space="preserve">95,05</t>
  </si>
  <si>
    <t xml:space="preserve">CRUZETA DE FERRO GALVANIZADO, COM ROSCA BSP, DE 3/4"                                                                                                                                                                                                                                                                                                                                                                                                                                                      </t>
  </si>
  <si>
    <t xml:space="preserve">CRUZETA DE FERRO GALVANIZADO, COM ROSCA BSP, DE 3"                                                                                                                                                                                                                                                                                                                                                                                                                                                        </t>
  </si>
  <si>
    <t xml:space="preserve">246,81</t>
  </si>
  <si>
    <t xml:space="preserve">CRUZETA DE MADEIRA TRATADA, *90 X 115 X 2400* MM, EM EUCALIPTO OU EQUIVALENTE DA REGIAO                                                                                                                                                                                                                                                                                                                                                                                                                   </t>
  </si>
  <si>
    <t xml:space="preserve">130,49</t>
  </si>
  <si>
    <t xml:space="preserve">CUBA ACO INOX (AISI 304) DE EMBUTIR COM VALVULA DE 3 1/2 ", DE *56 X 33 X 12* CM                                                                                                                                                                                                                                                                                                                                                                                                                          </t>
  </si>
  <si>
    <t xml:space="preserve">173,76</t>
  </si>
  <si>
    <t xml:space="preserve">CUBA ACO INOX (AISI 304) DE EMBUTIR COM VALVULA 3 1/2 ", DE *40 X 34 X 12* CM                                                                                                                                                                                                                                                                                                                                                                                                                             </t>
  </si>
  <si>
    <t xml:space="preserve">120,35</t>
  </si>
  <si>
    <t xml:space="preserve">CUBA ACO INOX (AISI 304) DE EMBUTIR COM VALVULA 3 1/2 ", DE *46 X 30 X 12* CM                                                                                                                                                                                                                                                                                                                                                                                                                             </t>
  </si>
  <si>
    <t xml:space="preserve">158,04</t>
  </si>
  <si>
    <t xml:space="preserve">CUMEEIRA ARTICULADA (ABA INFERIOR) PARA TELHA ONDULADA DE FIBROCIMENTO E = 4 MM, ABA *330* MM, COMPRIMENTO 500 MM (SEM AMIANTO)                                                                                                                                                                                                                                                                                                                                                                           </t>
  </si>
  <si>
    <t xml:space="preserve">13,81</t>
  </si>
  <si>
    <t xml:space="preserve">CUMEEIRA NORMAL PARA TELHA ESTRUTURAL DE FIBROCIMENTO 2 ABAS, E = 6 MM, DE 1050 X 935 MM (SEM AMIANTO)                                                                                                                                                                                                                                                                                                                                                                                                    </t>
  </si>
  <si>
    <t xml:space="preserve">74,19</t>
  </si>
  <si>
    <t xml:space="preserve">CUMEEIRA NORMAL PARA TELHA ONDULADA DE FIBROCIMENTO, E = 6 MM, ABA 300 MM, COMPRIMENTO 1100 MM (SEM AMIANTO)                                                                                                                                                                                                                                                                                                                                                                                              </t>
  </si>
  <si>
    <t xml:space="preserve">59,65</t>
  </si>
  <si>
    <t xml:space="preserve">CUMEEIRA PARA TELHA CERAMICA, COMPRIMENTO DE *41* CM, RENDIMENTO DE *3* TELHAS/M                                                                                                                                                                                                                                                                                                                                                                                                                          </t>
  </si>
  <si>
    <t xml:space="preserve">CUMEEIRA PARA TELHA DE CONCRETO, PARA 2 AGUAS DE TELHADO, COR CINZA, RENDIMENTO DE *3* TELHAS/M                                                                                                                                                                                                                                                                                                                                                                                                           </t>
  </si>
  <si>
    <t xml:space="preserve">9,35</t>
  </si>
  <si>
    <t xml:space="preserve">CUMEEIRA SHED PARA TELHA ONDULADA DE FIBROCIMENTO, E = 6 MM, ABA 280 MM, COMPRIMENTO 1100 MM (SEM AMIANTO)                                                                                                                                                                                                                                                                                                                                                                                                </t>
  </si>
  <si>
    <t xml:space="preserve">72,45</t>
  </si>
  <si>
    <t xml:space="preserve">CUMEEIRA UNIVERSAL PARA TELHA ONDULADA DE FIBROCIMENTO, E = 6 MM, ABA 210 MM, COMPRIMENTO 1100 MM (SEM AMIANTO)                                                                                                                                                                                                                                                                                                                                                                                           </t>
  </si>
  <si>
    <t xml:space="preserve">64,26</t>
  </si>
  <si>
    <t xml:space="preserve">CURVA CPVC, 90 GRAUS, SOLDAVEL, 22 MM, PARA AGUA QUENTE                                                                                                                                                                                                                                                                                                                                                                                                                                                   </t>
  </si>
  <si>
    <t xml:space="preserve">6,34</t>
  </si>
  <si>
    <t xml:space="preserve">CURVA CPVC, 90 GRAUS, SOLDAVEL, 28 MM, PARA AGUA QUENTE                                                                                                                                                                                                                                                                                                                                                                                                                                                   </t>
  </si>
  <si>
    <t xml:space="preserve">CURVA CPVC, 90 GRAUS, SOLDAVEL,15 MM, PARA AGUA QUENTE                                                                                                                                                                                                                                                                                                                                                                                                                                                    </t>
  </si>
  <si>
    <t xml:space="preserve">3,81</t>
  </si>
  <si>
    <t xml:space="preserve">CURVA CURTA PVC, PB, JE, 45 GRAUS, DN 100 MM, PARA REDE COLETORA ESGOTO (NBR 10569)                                                                                                                                                                                                                                                                                                                                                                                                                       </t>
  </si>
  <si>
    <t xml:space="preserve">CURVA CURTA PVC, PB, JE, 90 GRAUS, DN 100 MM, PARA REDE COLETORA ESGOTO (NBR 10569)                                                                                                                                                                                                                                                                                                                                                                                                                       </t>
  </si>
  <si>
    <t xml:space="preserve">42,03</t>
  </si>
  <si>
    <t xml:space="preserve">CURVA DE PVC 45 GRAUS, SOLDAVEL, 110 MM, PARA AGUA FRIA PREDIAL (NBR 5648)                                                                                                                                                                                                                                                                                                                                                                                                                                </t>
  </si>
  <si>
    <t xml:space="preserve">161,91</t>
  </si>
  <si>
    <t xml:space="preserve">CURVA DE PVC 45 GRAUS, SOLDAVEL, 20 MM, PARA AGUA FRIA PREDIAL (NBR 5648)                                                                                                                                                                                                                                                                                                                                                                                                                                 </t>
  </si>
  <si>
    <t xml:space="preserve">2,14</t>
  </si>
  <si>
    <t xml:space="preserve">CURVA DE PVC 45 GRAUS, SOLDAVEL, 25 MM, PARA AGUA FRIA PREDIAL (NBR 5648)                                                                                                                                                                                                                                                                                                                                                                                                                                 </t>
  </si>
  <si>
    <t xml:space="preserve">2,82</t>
  </si>
  <si>
    <t xml:space="preserve">CURVA DE PVC 45 GRAUS, SOLDAVEL, 32 MM, PARA AGUA FRIA PREDIAL (NBR 5648)                                                                                                                                                                                                                                                                                                                                                                                                                                 </t>
  </si>
  <si>
    <t xml:space="preserve">4,62</t>
  </si>
  <si>
    <t xml:space="preserve">CURVA DE PVC 45 GRAUS, SOLDAVEL, 40 MM, PARA AGUA FRIA PREDIAL (NBR 5648)                                                                                                                                                                                                                                                                                                                                                                                                                                 </t>
  </si>
  <si>
    <t xml:space="preserve">7,56</t>
  </si>
  <si>
    <t xml:space="preserve">CURVA DE PVC 45 GRAUS, SOLDAVEL, 50 MM, PARA AGUA FRIA PREDIAL (NBR 5648)                                                                                                                                                                                                                                                                                                                                                                                                                                 </t>
  </si>
  <si>
    <t xml:space="preserve">14,66</t>
  </si>
  <si>
    <t xml:space="preserve">CURVA DE PVC 45 GRAUS, SOLDAVEL, 60 MM, PARA AGUA FRIA PREDIAL (NBR 5648)                                                                                                                                                                                                                                                                                                                                                                                                                                 </t>
  </si>
  <si>
    <t xml:space="preserve">25,27</t>
  </si>
  <si>
    <t xml:space="preserve">CURVA DE PVC 45 GRAUS, SOLDAVEL, 75 MM, PARA AGUA FRIA PREDIAL (NBR 5648)                                                                                                                                                                                                                                                                                                                                                                                                                                 </t>
  </si>
  <si>
    <t xml:space="preserve">37,54</t>
  </si>
  <si>
    <t xml:space="preserve">CURVA DE PVC 45 GRAUS, SOLDAVEL, 85 MM, PARA AGUA FRIA PREDIAL (NBR 5648)                                                                                                                                                                                                                                                                                                                                                                                                                                 </t>
  </si>
  <si>
    <t xml:space="preserve">65,60</t>
  </si>
  <si>
    <t xml:space="preserve">CURVA DE PVC 90 GRAUS, SOLDAVEL, 110 MM, PARA AGUA FRIA PREDIAL (NBR 5648)                                                                                                                                                                                                                                                                                                                                                                                                                                </t>
  </si>
  <si>
    <t xml:space="preserve">214,62</t>
  </si>
  <si>
    <t xml:space="preserve">CURVA DE PVC 90 GRAUS, SOLDAVEL, 20 MM, PARA AGUA FRIA PREDIAL (NBR 5648)                                                                                                                                                                                                                                                                                                                                                                                                                                 </t>
  </si>
  <si>
    <t xml:space="preserve">2,83</t>
  </si>
  <si>
    <t xml:space="preserve">CURVA DE PVC 90 GRAUS, SOLDAVEL, 25 MM, PARA AGUA FRIA PREDIAL (NBR 5648)                                                                                                                                                                                                                                                                                                                                                                                                                                 </t>
  </si>
  <si>
    <t xml:space="preserve">CURVA DE PVC 90 GRAUS, SOLDAVEL, 32 MM, PARA AGUA FRIA PREDIAL (NBR 5648)                                                                                                                                                                                                                                                                                                                                                                                                                                 </t>
  </si>
  <si>
    <t xml:space="preserve">8,32</t>
  </si>
  <si>
    <t xml:space="preserve">CURVA DE PVC 90 GRAUS, SOLDAVEL, 40 MM, PARA AGUA FRIA PREDIAL (NBR 5648)                                                                                                                                                                                                                                                                                                                                                                                                                                 </t>
  </si>
  <si>
    <t xml:space="preserve">14,77</t>
  </si>
  <si>
    <t xml:space="preserve">CURVA DE PVC 90 GRAUS, SOLDAVEL, 50 MM, PARA AGUA FRIA PREDIAL (NBR 5648)                                                                                                                                                                                                                                                                                                                                                                                                                                 </t>
  </si>
  <si>
    <t xml:space="preserve">18,00</t>
  </si>
  <si>
    <t xml:space="preserve">CURVA DE PVC 90 GRAUS, SOLDAVEL, 60 MM, PARA AGUA FRIA PREDIAL (NBR 5648)                                                                                                                                                                                                                                                                                                                                                                                                                                 </t>
  </si>
  <si>
    <t xml:space="preserve">44,50</t>
  </si>
  <si>
    <t xml:space="preserve">CURVA DE PVC 90 GRAUS, SOLDAVEL, 75 MM, PARA AGUA FRIA PREDIAL (NBR 5648)                                                                                                                                                                                                                                                                                                                                                                                                                                 </t>
  </si>
  <si>
    <t xml:space="preserve">63,27</t>
  </si>
  <si>
    <t xml:space="preserve">CURVA DE PVC 90 GRAUS, SOLDAVEL, 85 MM, PARA AGUA FRIA PREDIAL (NBR 5648)                                                                                                                                                                                                                                                                                                                                                                                                                                 </t>
  </si>
  <si>
    <t xml:space="preserve">90,91</t>
  </si>
  <si>
    <t xml:space="preserve">CURVA DE PVC, 45 GRAUS, SERIE R, DN 100 MM, PARA ESGOTO OU AGUAS PLUVIAIS PREDIAIS                                                                                                                                                                                                                                                                                                                                                                                                                        </t>
  </si>
  <si>
    <t xml:space="preserve">31,15</t>
  </si>
  <si>
    <t xml:space="preserve">CURVA DE PVC, 90 GRAUS, SERIE R, DN 100 MM, PARA ESGOTO OU AGUAS PLUVIAIS PREDIAIS                                                                                                                                                                                                                                                                                                                                                                                                                        </t>
  </si>
  <si>
    <t xml:space="preserve">70,66</t>
  </si>
  <si>
    <t xml:space="preserve">CURVA DE PVC, 90 GRAUS, SERIE R, DN 50 MM, PARA ESGOTO OU AGUAS PLUVIAIS PREDIAIS                                                                                                                                                                                                                                                                                                                                                                                                                         </t>
  </si>
  <si>
    <t xml:space="preserve">33,36</t>
  </si>
  <si>
    <t xml:space="preserve">CURVA DE PVC, 90 GRAUS, SERIE R, DN 75 MM, PARA ESGOTO OU AGUAS PLUVIAIS PREDIAIS                                                                                                                                                                                                                                                                                                                                                                                                                         </t>
  </si>
  <si>
    <t xml:space="preserve">48,76</t>
  </si>
  <si>
    <t xml:space="preserve">CURVA DE TRANSPOSICAO BRONZE/LATAO (REF 736) SEM ANEL DE SOLDA, BOLSA X BOLSA, 15 MM                                                                                                                                                                                                                                                                                                                                                                                                                      </t>
  </si>
  <si>
    <t xml:space="preserve">21,19</t>
  </si>
  <si>
    <t xml:space="preserve">CURVA DE TRANSPOSICAO BRONZE/LATAO (REF 736) SEM ANEL DE SOLDA, BOLSA X BOLSA, 22 MM                                                                                                                                                                                                                                                                                                                                                                                                                      </t>
  </si>
  <si>
    <t xml:space="preserve">47,11</t>
  </si>
  <si>
    <t xml:space="preserve">CURVA DE TRANSPOSICAO BRONZE/LATAO (REF 736) SEM ANEL DE SOLDA, BOLSA X BOLSA, 28 MM                                                                                                                                                                                                                                                                                                                                                                                                                      </t>
  </si>
  <si>
    <t xml:space="preserve">84,88</t>
  </si>
  <si>
    <t xml:space="preserve">CURVA DE TRANSPOSICAO, CPVC, SOLDAVEL, 15 MM                                                                                                                                                                                                                                                                                                                                                                                                                                                              </t>
  </si>
  <si>
    <t xml:space="preserve">6,08</t>
  </si>
  <si>
    <t xml:space="preserve">CURVA DE TRANSPOSICAO, CPVC, SOLDAVEL, 22 MM                                                                                                                                                                                                                                                                                                                                                                                                                                                              </t>
  </si>
  <si>
    <t xml:space="preserve">8,05</t>
  </si>
  <si>
    <t xml:space="preserve">CURVA DE TRANSPOSICAO, PVC SOLDAVEL, 20 MM, PARA AGUA FRIA PREDIAL                                                                                                                                                                                                                                                                                                                                                                                                                                        </t>
  </si>
  <si>
    <t xml:space="preserve">CURVA DE TRANSPOSICAO, PVC, SOLDAVEL, 25 MM, PARA AGUA FRIA PREDIAL                                                                                                                                                                                                                                                                                                                                                                                                                                       </t>
  </si>
  <si>
    <t xml:space="preserve">8,22</t>
  </si>
  <si>
    <t xml:space="preserve">CURVA DE TRANSPOSICAO, PVC, SOLDAVEL, 32 MM, PARA AGUA FRIA PREDIAL                                                                                                                                                                                                                                                                                                                                                                                                                                       </t>
  </si>
  <si>
    <t xml:space="preserve">22,00</t>
  </si>
  <si>
    <t xml:space="preserve">CURVA LONGA PVC, PB, JE, 45 GRAUS, DN 100 MM, PARA REDE COLETORA ESGOTO (NBR 10569)                                                                                                                                                                                                                                                                                                                                                                                                                       </t>
  </si>
  <si>
    <t xml:space="preserve">46,21</t>
  </si>
  <si>
    <t xml:space="preserve">CURVA LONGA PVC, PB, JE, 45 GRAUS, DN 150 MM, PARA REDE COLETORA ESGOTO (NBR 10569)                                                                                                                                                                                                                                                                                                                                                                                                                       </t>
  </si>
  <si>
    <t xml:space="preserve">170,38</t>
  </si>
  <si>
    <t xml:space="preserve">CURVA LONGA PVC, PB, JE, 90 GRAUS, DN 100 MM, PARA REDE COLETORA ESGOTO (NBR 10569)                                                                                                                                                                                                                                                                                                                                                                                                                       </t>
  </si>
  <si>
    <t xml:space="preserve">67,06</t>
  </si>
  <si>
    <t xml:space="preserve">CURVA LONGA PVC, PB, JE, 90 GRAUS, DN 150 MM, PARA REDE COLETORA ESGOTO (NBR 10569)                                                                                                                                                                                                                                                                                                                                                                                                                       </t>
  </si>
  <si>
    <t xml:space="preserve">244,66</t>
  </si>
  <si>
    <t xml:space="preserve">CURVA PPR 90 GRAUS, DN 20 MM, PARA AGUA QUENTE PREDIAL                                                                                                                                                                                                                                                                                                                                                                                                                                                    </t>
  </si>
  <si>
    <t xml:space="preserve">8,57</t>
  </si>
  <si>
    <t xml:space="preserve">CURVA PPR 90 GRAUS, DN 25 MM, PARA AGUA QUENTE PREDIAL                                                                                                                                                                                                                                                                                                                                                                                                                                                    </t>
  </si>
  <si>
    <t xml:space="preserve">14,40</t>
  </si>
  <si>
    <t xml:space="preserve">CURVA PVC CURTA 90 G, DN 50 MM, PARA ESGOTO PREDIAL                                                                                                                                                                                                                                                                                                                                                                                                                                                       </t>
  </si>
  <si>
    <t xml:space="preserve">12,04</t>
  </si>
  <si>
    <t xml:space="preserve">CURVA PVC CURTA 90 GRAUS, DN 40 MM, PARA ESGOTO PREDIAL                                                                                                                                                                                                                                                                                                                                                                                                                                                   </t>
  </si>
  <si>
    <t xml:space="preserve">5,30</t>
  </si>
  <si>
    <t xml:space="preserve">CURVA PVC CURTA 90 GRAUS, DN 75 MM, PARA ESGOTO PREDIAL                                                                                                                                                                                                                                                                                                                                                                                                                                                   </t>
  </si>
  <si>
    <t xml:space="preserve">23,55</t>
  </si>
  <si>
    <t xml:space="preserve">CURVA PVC CURTA 90 GRAUS, 100 MM, PARA ESGOTO PREDIAL                                                                                                                                                                                                                                                                                                                                                                                                                                                     </t>
  </si>
  <si>
    <t xml:space="preserve">27,09</t>
  </si>
  <si>
    <t xml:space="preserve">CURVA PVC LEVE, 90 GRAUS, COM PONTA E BOLSA LISA, DN 150 MM                                                                                                                                                                                                                                                                                                                                                                                                                                               </t>
  </si>
  <si>
    <t xml:space="preserve">101,74</t>
  </si>
  <si>
    <t xml:space="preserve">CURVA PVC LEVE, 90 GRAUS, COM PONTA E BOLSA LISA, DN 250 MM                                                                                                                                                                                                                                                                                                                                                                                                                                               </t>
  </si>
  <si>
    <t xml:space="preserve">751,76</t>
  </si>
  <si>
    <t xml:space="preserve">CURVA PVC LEVE, 90 GRAUS, COM PONTA E BOLSA LISA, DN 300 MM                                                                                                                                                                                                                                                                                                                                                                                                                                               </t>
  </si>
  <si>
    <t xml:space="preserve">1.170,93</t>
  </si>
  <si>
    <t xml:space="preserve">CURVA PVC LONGA 45 GRAUS, 100 MM, PARA ESGOTO PREDIAL                                                                                                                                                                                                                                                                                                                                                                                                                                                     </t>
  </si>
  <si>
    <t xml:space="preserve">54,92</t>
  </si>
  <si>
    <t xml:space="preserve">CURVA PVC LONGA 45G, DN 50 MM, PARA ESGOTO PREDIAL                                                                                                                                                                                                                                                                                                                                                                                                                                                        </t>
  </si>
  <si>
    <t xml:space="preserve">13,88</t>
  </si>
  <si>
    <t xml:space="preserve">CURVA PVC LONGA 45G, DN 75 MM, PARA ESGOTO PREDIAL                                                                                                                                                                                                                                                                                                                                                                                                                                                        </t>
  </si>
  <si>
    <t xml:space="preserve">CURVA PVC LONGA 90 GRAUS, 100 MM, PARA ESGOTO PREDIAL                                                                                                                                                                                                                                                                                                                                                                                                                                                     </t>
  </si>
  <si>
    <t xml:space="preserve">57,01</t>
  </si>
  <si>
    <t xml:space="preserve">CURVA PVC LONGA 90 GRAUS, 40 MM, PARA ESGOTO PREDIAL                                                                                                                                                                                                                                                                                                                                                                                                                                                      </t>
  </si>
  <si>
    <t xml:space="preserve">CURVA PVC LONGA 90 GRAUS, 50 MM, PARA ESGOTO PREDIAL                                                                                                                                                                                                                                                                                                                                                                                                                                                      </t>
  </si>
  <si>
    <t xml:space="preserve">13,29</t>
  </si>
  <si>
    <t xml:space="preserve">CURVA PVC LONGA 90 GRAUS, 75 MM, PARA ESGOTO PREDIAL                                                                                                                                                                                                                                                                                                                                                                                                                                                      </t>
  </si>
  <si>
    <t xml:space="preserve">39,10</t>
  </si>
  <si>
    <t xml:space="preserve">CURVA PVC PBA, JE, PB, 22 GRAUS, DN 100 / DE 110 MM, PARA REDE AGUA (NBR 10351)                                                                                                                                                                                                                                                                                                                                                                                                                           </t>
  </si>
  <si>
    <t xml:space="preserve">177,09</t>
  </si>
  <si>
    <t xml:space="preserve">CURVA PVC PBA, JE, PB, 22 GRAUS, DN 50 / DE 60 MM, PARA REDE AGUA (NBR 10351)                                                                                                                                                                                                                                                                                                                                                                                                                             </t>
  </si>
  <si>
    <t xml:space="preserve">37,65</t>
  </si>
  <si>
    <t xml:space="preserve">CURVA PVC PBA, JE, PB, 22 GRAUS, DN 75 / DE 85 MM, PARA REDE AGUA (NBR 10351)                                                                                                                                                                                                                                                                                                                                                                                                                             </t>
  </si>
  <si>
    <t xml:space="preserve">72,79</t>
  </si>
  <si>
    <t xml:space="preserve">CURVA PVC PBA, JE, PB, 45 GRAUS, DN 100 / DE 110 MM, PARA REDE AGUA (NBR 10351)                                                                                                                                                                                                                                                                                                                                                                                                                           </t>
  </si>
  <si>
    <t xml:space="preserve">175,36</t>
  </si>
  <si>
    <t xml:space="preserve">CURVA PVC PBA, JE, PB, 45 GRAUS, DN 50 / DE 60 MM, PARA REDE AGUA (NBR 10351)                                                                                                                                                                                                                                                                                                                                                                                                                             </t>
  </si>
  <si>
    <t xml:space="preserve">38,28</t>
  </si>
  <si>
    <t xml:space="preserve">CURVA PVC PBA, JE, PB, 45 GRAUS, DN 75 / DE 85 MM, PARA REDE AGUA (NBR 10351)                                                                                                                                                                                                                                                                                                                                                                                                                             </t>
  </si>
  <si>
    <t xml:space="preserve">94,48</t>
  </si>
  <si>
    <t xml:space="preserve">CURVA PVC PBA, JE, PB, 90 GRAUS, DN 100 / DE 110 MM, PARA REDE AGUA (NBR 10351)                                                                                                                                                                                                                                                                                                                                                                                                                           </t>
  </si>
  <si>
    <t xml:space="preserve">214,00</t>
  </si>
  <si>
    <t xml:space="preserve">CURVA PVC PBA, JE, PB, 90 GRAUS, DN 50 / DE 60 MM, PARA REDE AGUA (NBR 10351)                                                                                                                                                                                                                                                                                                                                                                                                                             </t>
  </si>
  <si>
    <t xml:space="preserve">47,97</t>
  </si>
  <si>
    <t xml:space="preserve">CURVA PVC PBA, JE, PB, 90 GRAUS, DN 75 / DE 85 MM, PARA REDE AGUA (NBR 10351)                                                                                                                                                                                                                                                                                                                                                                                                                             </t>
  </si>
  <si>
    <t xml:space="preserve">113,26</t>
  </si>
  <si>
    <t xml:space="preserve">CURVA PVC 90 GRAUS, ROSCAVEL, 1 1/2",  AGUA FRIA PREDIAL                                                                                                                                                                                                                                                                                                                                                                                                                                                  </t>
  </si>
  <si>
    <t xml:space="preserve">31,72</t>
  </si>
  <si>
    <t xml:space="preserve">CURVA PVC 90 GRAUS, ROSCAVEL, 1 1/4",  AGUA FRIA PREDIAL                                                                                                                                                                                                                                                                                                                                                                                                                                                  </t>
  </si>
  <si>
    <t xml:space="preserve">23,97</t>
  </si>
  <si>
    <t xml:space="preserve">CURVA PVC 90 GRAUS, ROSCAVEL, 1/2",  AGUA FRIA PREDIAL                                                                                                                                                                                                                                                                                                                                                                                                                                                    </t>
  </si>
  <si>
    <t xml:space="preserve">CURVA PVC 90 GRAUS, ROSCAVEL, 1",  AGUA FRIA PREDIAL                                                                                                                                                                                                                                                                                                                                                                                                                                                      </t>
  </si>
  <si>
    <t xml:space="preserve">9,86</t>
  </si>
  <si>
    <t xml:space="preserve">CURVA PVC 90 GRAUS, ROSCAVEL, 2",  AGUA FRIA PREDIAL                                                                                                                                                                                                                                                                                                                                                                                                                                                      </t>
  </si>
  <si>
    <t xml:space="preserve">45,26</t>
  </si>
  <si>
    <t xml:space="preserve">CURVA PVC 90 GRAUS, ROSCAVEL, 3/4",  AGUA FRIA PREDIAL                                                                                                                                                                                                                                                                                                                                                                                                                                                    </t>
  </si>
  <si>
    <t xml:space="preserve">CURVA PVC, BB, JE, 45 GRAUS, DN 200 MM, PARA TUBO CORRUGADO E/OU LISO, REDE COLETORA ESGOTO (NBR 10569)                                                                                                                                                                                                                                                                                                                                                                                                   </t>
  </si>
  <si>
    <t xml:space="preserve">542,82</t>
  </si>
  <si>
    <t xml:space="preserve">CURVA PVC, BB, JE, 45 GRAUS, DN 250 MM, PARA TUBO CORRUGADO E/OU LISO, REDE COLETORA ESGOTO (NBR 10569)                                                                                                                                                                                                                                                                                                                                                                                                   </t>
  </si>
  <si>
    <t xml:space="preserve">892,90</t>
  </si>
  <si>
    <t xml:space="preserve">CURVA PVC, BB, JE, 90 GRAUS, DN 200 MM, PARA TUBO CORRUGADO E/OU LISO, REDE COLETORA ESGOTO (NBR 10569)                                                                                                                                                                                                                                                                                                                                                                                                   </t>
  </si>
  <si>
    <t xml:space="preserve">678,92</t>
  </si>
  <si>
    <t xml:space="preserve">CURVA PVC, BB, JE, 90 GRAUS, DN 250 MM, PARA TUBO CORRUGADO E/OU LISO, REDE COLETORA ESGOTO (NBR 10569)                                                                                                                                                                                                                                                                                                                                                                                                   </t>
  </si>
  <si>
    <t xml:space="preserve">1.003,69</t>
  </si>
  <si>
    <t xml:space="preserve">CURVA PVC, SERIE R, 87.30 GRAUS, CURTA, 100 MM, PARA ESGOTO OU AGUAS PLUVIAIS PREDIAIS (PARA PE-DE-COLUNA)                                                                                                                                                                                                                                                                                                                                                                                                </t>
  </si>
  <si>
    <t xml:space="preserve">53,86</t>
  </si>
  <si>
    <t xml:space="preserve">CURVA PVC, SERIE R, 87.30 GRAUS, CURTA, 150 MM, PARA ESGOTO OU AGUAS PLUVIAIS PREDIAIS (PARA PE-DE-COLUNA)                                                                                                                                                                                                                                                                                                                                                                                                </t>
  </si>
  <si>
    <t xml:space="preserve">181,59</t>
  </si>
  <si>
    <t xml:space="preserve">CURVA PVC, SERIE R, 87.30 GRAUS, CURTA, 75 MM, PARA ESGOTO OU AGUAS PLUVIAIS PREDIAIS (PARA PE-DE-COLUNA)                                                                                                                                                                                                                                                                                                                                                                                                 </t>
  </si>
  <si>
    <t xml:space="preserve">35,24</t>
  </si>
  <si>
    <t xml:space="preserve">CURVA PVC, 45 GRAUS, CURTA, PB, DN 100 MM, PARA ESGOTO PREDIAL                                                                                                                                                                                                                                                                                                                                                                                                                                            </t>
  </si>
  <si>
    <t xml:space="preserve">32,57</t>
  </si>
  <si>
    <t xml:space="preserve">CURVA 135 GRAUS, DE PVC RIGIDO ROSCAVEL, DE 1", PARA ELETRODUTO                                                                                                                                                                                                                                                                                                                                                                                                                                           </t>
  </si>
  <si>
    <t xml:space="preserve">2,70</t>
  </si>
  <si>
    <t xml:space="preserve">CURVA 135 GRAUS, DE PVC RIGIDO ROSCAVEL, DE 3/4", PARA ELETRODUTO                                                                                                                                                                                                                                                                                                                                                                                                                                         </t>
  </si>
  <si>
    <t xml:space="preserve">CURVA 135 GRAUS, PARA ELETRODUTO, EM ACO GALVANIZADO ELETROLITICO, DIAMETRO DE 100 MM (4")                                                                                                                                                                                                                                                                                                                                                                                                                </t>
  </si>
  <si>
    <t xml:space="preserve">213,88</t>
  </si>
  <si>
    <t xml:space="preserve">CURVA 135 GRAUS, PARA ELETRODUTO, EM ACO GALVANIZADO ELETROLITICO, DIAMETRO DE 15 MM (1/2")                                                                                                                                                                                                                                                                                                                                                                                                               </t>
  </si>
  <si>
    <t xml:space="preserve">CURVA 135 GRAUS, PARA ELETRODUTO, EM ACO GALVANIZADO ELETROLITICO, DIAMETRO DE 20 MM (3/4")                                                                                                                                                                                                                                                                                                                                                                                                               </t>
  </si>
  <si>
    <t xml:space="preserve">CURVA 135 GRAUS, PARA ELETRODUTO, EM ACO GALVANIZADO ELETROLITICO, DIAMETRO DE 25 MM (1")                                                                                                                                                                                                                                                                                                                                                                                                                 </t>
  </si>
  <si>
    <t xml:space="preserve">9,72</t>
  </si>
  <si>
    <t xml:space="preserve">CURVA 135 GRAUS, PARA ELETRODUTO, EM ACO GALVANIZADO ELETROLITICO, DIAMETRO DE 32 MM (1 1/4")                                                                                                                                                                                                                                                                                                                                                                                                             </t>
  </si>
  <si>
    <t xml:space="preserve">20,52</t>
  </si>
  <si>
    <t xml:space="preserve">CURVA 135 GRAUS, PARA ELETRODUTO, EM ACO GALVANIZADO ELETROLITICO, DIAMETRO DE 40 MM (1 1/2")                                                                                                                                                                                                                                                                                                                                                                                                             </t>
  </si>
  <si>
    <t xml:space="preserve">30,07</t>
  </si>
  <si>
    <t xml:space="preserve">CURVA 135 GRAUS, PARA ELETRODUTO, EM ACO GALVANIZADO ELETROLITICO, DIAMETRO DE 50 MM (2")                                                                                                                                                                                                                                                                                                                                                                                                                 </t>
  </si>
  <si>
    <t xml:space="preserve">45,73</t>
  </si>
  <si>
    <t xml:space="preserve">CURVA 135 GRAUS, PARA ELETRODUTO, EM ACO GALVANIZADO ELETROLITICO, DIAMETRO DE 65 MM (2 1/2")                                                                                                                                                                                                                                                                                                                                                                                                             </t>
  </si>
  <si>
    <t xml:space="preserve">80,56</t>
  </si>
  <si>
    <t xml:space="preserve">CURVA 135 GRAUS, PARA ELETRODUTO, EM ACO GALVANIZADO ELETROLITICO, DIAMETRO DE 80 MM (3")                                                                                                                                                                                                                                                                                                                                                                                                                 </t>
  </si>
  <si>
    <t xml:space="preserve">108,96</t>
  </si>
  <si>
    <t xml:space="preserve">CURVA 180 GRAUS, DE PVC RIGIDO ROSCAVEL, DE 1 1/2", PARA ELETRODUTO                                                                                                                                                                                                                                                                                                                                                                                                                                       </t>
  </si>
  <si>
    <t xml:space="preserve">8,63</t>
  </si>
  <si>
    <t xml:space="preserve">CURVA 180 GRAUS, DE PVC RIGIDO ROSCAVEL, DE 1 1/4", PARA ELETRODUTO                                                                                                                                                                                                                                                                                                                                                                                                                                       </t>
  </si>
  <si>
    <t xml:space="preserve">5,67</t>
  </si>
  <si>
    <t xml:space="preserve">CURVA 180 GRAUS, DE PVC RIGIDO ROSCAVEL, DE 1/2", PARA ELETRODUTO                                                                                                                                                                                                                                                                                                                                                                                                                                         </t>
  </si>
  <si>
    <t xml:space="preserve">2,00</t>
  </si>
  <si>
    <t xml:space="preserve">CURVA 180 GRAUS, DE PVC RIGIDO ROSCAVEL, DE 1", PARA ELETRODUTO                                                                                                                                                                                                                                                                                                                                                                                                                                           </t>
  </si>
  <si>
    <t xml:space="preserve">5,11</t>
  </si>
  <si>
    <t xml:space="preserve">CURVA 180 GRAUS, DE PVC RIGIDO ROSCAVEL, DE 2", PARA ELETRODUTO                                                                                                                                                                                                                                                                                                                                                                                                                                           </t>
  </si>
  <si>
    <t xml:space="preserve">13,79</t>
  </si>
  <si>
    <t xml:space="preserve">CURVA 180 GRAUS, DE PVC RIGIDO ROSCAVEL, DE 3/4", PARA ELETRODUTO                                                                                                                                                                                                                                                                                                                                                                                                                                         </t>
  </si>
  <si>
    <t xml:space="preserve">CURVA 45 GRAUS DE COBRE (REF 606) SEM ANEL DE SOLDA, BOLSA X BOLSA, 15 MM                                                                                                                                                                                                                                                                                                                                                                                                                                 </t>
  </si>
  <si>
    <t xml:space="preserve">5,95</t>
  </si>
  <si>
    <t xml:space="preserve">CURVA 45 GRAUS DE COBRE (REF 606) SEM ANEL DE SOLDA, BOLSA X BOLSA, 22 MM                                                                                                                                                                                                                                                                                                                                                                                                                                 </t>
  </si>
  <si>
    <t xml:space="preserve">13,19</t>
  </si>
  <si>
    <t xml:space="preserve">CURVA 45 GRAUS DE COBRE (REF 606) SEM ANEL DE SOLDA, BOLSA X BOLSA, 28 MM                                                                                                                                                                                                                                                                                                                                                                                                                                 </t>
  </si>
  <si>
    <t xml:space="preserve">21,17</t>
  </si>
  <si>
    <t xml:space="preserve">CURVA 45 GRAUS DE COBRE (REF 606) SEM ANEL DE SOLDA, BOLSA X BOLSA, 35 MM                                                                                                                                                                                                                                                                                                                                                                                                                                 </t>
  </si>
  <si>
    <t xml:space="preserve">55,77</t>
  </si>
  <si>
    <t xml:space="preserve">CURVA 45 GRAUS DE COBRE (REF 606) SEM ANEL DE SOLDA, BOLSA X BOLSA, 42 MM                                                                                                                                                                                                                                                                                                                                                                                                                                 </t>
  </si>
  <si>
    <t xml:space="preserve">89,05</t>
  </si>
  <si>
    <t xml:space="preserve">CURVA 45 GRAUS DE COBRE (REF 606) SEM ANEL DE SOLDA, BOLSA X BOLSA, 54 MM                                                                                                                                                                                                                                                                                                                                                                                                                                 </t>
  </si>
  <si>
    <t xml:space="preserve">132,27</t>
  </si>
  <si>
    <t xml:space="preserve">CURVA 45 GRAUS DE COBRE (REF 606) SEM ANEL DE SOLDA, BOLSA X BOLSA, 66 MM                                                                                                                                                                                                                                                                                                                                                                                                                                 </t>
  </si>
  <si>
    <t xml:space="preserve">314,36</t>
  </si>
  <si>
    <t xml:space="preserve">CURVA 45 GRAUS DE FERRO GALVANIZADO, COM ROSCA BSP FEMEA, DE 1 1/2"                                                                                                                                                                                                                                                                                                                                                                                                                                       </t>
  </si>
  <si>
    <t xml:space="preserve">74,21</t>
  </si>
  <si>
    <t xml:space="preserve">CURVA 45 GRAUS DE FERRO GALVANIZADO, COM ROSCA BSP FEMEA, DE 1 1/4"                                                                                                                                                                                                                                                                                                                                                                                                                                       </t>
  </si>
  <si>
    <t xml:space="preserve">53,99</t>
  </si>
  <si>
    <t xml:space="preserve">CURVA 45 GRAUS DE FERRO GALVANIZADO, COM ROSCA BSP FEMEA, DE 1/2"                                                                                                                                                                                                                                                                                                                                                                                                                                         </t>
  </si>
  <si>
    <t xml:space="preserve">16,15</t>
  </si>
  <si>
    <t xml:space="preserve">CURVA 45 GRAUS DE FERRO GALVANIZADO, COM ROSCA BSP FEMEA, DE 1"                                                                                                                                                                                                                                                                                                                                                                                                                                           </t>
  </si>
  <si>
    <t xml:space="preserve">43,93</t>
  </si>
  <si>
    <t xml:space="preserve">CURVA 45 GRAUS DE FERRO GALVANIZADO, COM ROSCA BSP FEMEA, DE 2 1/2"                                                                                                                                                                                                                                                                                                                                                                                                                                       </t>
  </si>
  <si>
    <t xml:space="preserve">179,63</t>
  </si>
  <si>
    <t xml:space="preserve">CURVA 45 GRAUS DE FERRO GALVANIZADO, COM ROSCA BSP FEMEA, DE 2"                                                                                                                                                                                                                                                                                                                                                                                                                                           </t>
  </si>
  <si>
    <t xml:space="preserve">119,24</t>
  </si>
  <si>
    <t xml:space="preserve">CURVA 45 GRAUS DE FERRO GALVANIZADO, COM ROSCA BSP FEMEA, DE 3/4"                                                                                                                                                                                                                                                                                                                                                                                                                                         </t>
  </si>
  <si>
    <t xml:space="preserve">23,32</t>
  </si>
  <si>
    <t xml:space="preserve">CURVA 45 GRAUS DE FERRO GALVANIZADO, COM ROSCA BSP FEMEA, DE 3"                                                                                                                                                                                                                                                                                                                                                                                                                                           </t>
  </si>
  <si>
    <t xml:space="preserve">261,24</t>
  </si>
  <si>
    <t xml:space="preserve">CURVA 45 GRAUS DE FERRO GALVANIZADO, COM ROSCA BSP FEMEA, DE 4"                                                                                                                                                                                                                                                                                                                                                                                                                                           </t>
  </si>
  <si>
    <t xml:space="preserve">538,56</t>
  </si>
  <si>
    <t xml:space="preserve">CURVA 45 GRAUS DE FERRO GALVANIZADO, COM ROSCA BSP MACHO/FEMEA, DE 1 1/2"                                                                                                                                                                                                                                                                                                                                                                                                                                 </t>
  </si>
  <si>
    <t xml:space="preserve">56,94</t>
  </si>
  <si>
    <t xml:space="preserve">CURVA 45 GRAUS DE FERRO GALVANIZADO, COM ROSCA BSP MACHO/FEMEA, DE 1 1/4"                                                                                                                                                                                                                                                                                                                                                                                                                                 </t>
  </si>
  <si>
    <t xml:space="preserve">45,02</t>
  </si>
  <si>
    <t xml:space="preserve">CURVA 45 GRAUS DE FERRO GALVANIZADO, COM ROSCA BSP MACHO/FEMEA, DE 1/2"                                                                                                                                                                                                                                                                                                                                                                                                                                   </t>
  </si>
  <si>
    <t xml:space="preserve">13,41</t>
  </si>
  <si>
    <t xml:space="preserve">CURVA 45 GRAUS DE FERRO GALVANIZADO, COM ROSCA BSP MACHO/FEMEA, DE 1"                                                                                                                                                                                                                                                                                                                                                                                                                                     </t>
  </si>
  <si>
    <t xml:space="preserve">29,33</t>
  </si>
  <si>
    <t xml:space="preserve">CURVA 45 GRAUS DE FERRO GALVANIZADO, COM ROSCA BSP MACHO/FEMEA, DE 2 1/2"                                                                                                                                                                                                                                                                                                                                                                                                                                 </t>
  </si>
  <si>
    <t xml:space="preserve">160,79</t>
  </si>
  <si>
    <t xml:space="preserve">CURVA 45 GRAUS DE FERRO GALVANIZADO, COM ROSCA BSP MACHO/FEMEA, DE 2"                                                                                                                                                                                                                                                                                                                                                                                                                                     </t>
  </si>
  <si>
    <t xml:space="preserve">89,18</t>
  </si>
  <si>
    <t xml:space="preserve">CURVA 45 GRAUS DE FERRO GALVANIZADO, COM ROSCA BSP MACHO/FEMEA, DE 3/4"                                                                                                                                                                                                                                                                                                                                                                                                                                   </t>
  </si>
  <si>
    <t xml:space="preserve">CURVA 45 GRAUS DE FERRO GALVANIZADO, COM ROSCA BSP MACHO/FEMEA, DE 3"                                                                                                                                                                                                                                                                                                                                                                                                                                     </t>
  </si>
  <si>
    <t xml:space="preserve">225,14</t>
  </si>
  <si>
    <t xml:space="preserve">CURVA 45 GRAUS EM ACO CARBONO, SOLDAVEL, PRESSAO 3.000 LBS, DN 1 1/2"                                                                                                                                                                                                                                                                                                                                                                                                                                     </t>
  </si>
  <si>
    <t xml:space="preserve">87,86</t>
  </si>
  <si>
    <t xml:space="preserve">CURVA 45 GRAUS EM ACO CARBONO, SOLDAVEL, PRESSAO 3.000 LBS, DN 1 1/4"                                                                                                                                                                                                                                                                                                                                                                                                                                     </t>
  </si>
  <si>
    <t xml:space="preserve">60,15</t>
  </si>
  <si>
    <t xml:space="preserve">CURVA 45 GRAUS EM ACO CARBONO, SOLDAVEL, PRESSAO 3.000 LBS, DN 1/2"                                                                                                                                                                                                                                                                                                                                                                                                                                       </t>
  </si>
  <si>
    <t xml:space="preserve">20,79</t>
  </si>
  <si>
    <t xml:space="preserve">CURVA 45 GRAUS EM ACO CARBONO, SOLDAVEL, PRESSAO 3.000 LBS, DN 1"                                                                                                                                                                                                                                                                                                                                                                                                                                         </t>
  </si>
  <si>
    <t xml:space="preserve">39,35</t>
  </si>
  <si>
    <t xml:space="preserve">CURVA 45 GRAUS EM ACO CARBONO, SOLDAVEL, PRESSAO 3.000 LBS, DN 2 1/2"                                                                                                                                                                                                                                                                                                                                                                                                                                     </t>
  </si>
  <si>
    <t xml:space="preserve">249,56</t>
  </si>
  <si>
    <t xml:space="preserve">CURVA 45 GRAUS EM ACO CARBONO, SOLDAVEL, PRESSAO 3.000 LBS, DN 2"                                                                                                                                                                                                                                                                                                                                                                                                                                         </t>
  </si>
  <si>
    <t xml:space="preserve">124,92</t>
  </si>
  <si>
    <t xml:space="preserve">CURVA 45 GRAUS EM ACO CARBONO, SOLDAVEL, PRESSAO 3.000 LBS, DN 3/4"                                                                                                                                                                                                                                                                                                                                                                                                                                       </t>
  </si>
  <si>
    <t xml:space="preserve">27,73</t>
  </si>
  <si>
    <t xml:space="preserve">CURVA 45 GRAUS EM ACO CARBONO, SOLDAVEL, PRESSAO 3.000 LBS, DN 3"                                                                                                                                                                                                                                                                                                                                                                                                                                         </t>
  </si>
  <si>
    <t xml:space="preserve">647,75</t>
  </si>
  <si>
    <t xml:space="preserve">CURVA 45 GRAUS RANHURADA EM FERRO FUNDIDO, DN 50 MM (2")                                                                                                                                                                                                                                                                                                                                                                                                                                                  </t>
  </si>
  <si>
    <t xml:space="preserve">27,37</t>
  </si>
  <si>
    <t xml:space="preserve">CURVA 45 GRAUS RANHURADA EM FERRO FUNDIDO, DN 65 MM (2 1/2")                                                                                                                                                                                                                                                                                                                                                                                                                                              </t>
  </si>
  <si>
    <t xml:space="preserve">37,84</t>
  </si>
  <si>
    <t xml:space="preserve">CURVA 45 GRAUS RANHURADA EM FERRO FUNDIDO, DN 80 MM (3")                                                                                                                                                                                                                                                                                                                                                                                                                                                  </t>
  </si>
  <si>
    <t xml:space="preserve">45,13</t>
  </si>
  <si>
    <t xml:space="preserve">CURVA 45 GRAUS, PARA ELETRODUTO, EM ACO GALVANIZADO ELETROLITICO, DIAMETRO DE 20 MM (3/4")                                                                                                                                                                                                                                                                                                                                                                                                                </t>
  </si>
  <si>
    <t xml:space="preserve">4,77</t>
  </si>
  <si>
    <t xml:space="preserve">CURVA 45 GRAUS, PARA ELETRODUTO, EM ACO GALVANIZADO ELETROLITICO, DIAMETRO DE 25 MM (1")                                                                                                                                                                                                                                                                                                                                                                                                                  </t>
  </si>
  <si>
    <t xml:space="preserve">CURVA 45 GRAUS, PARA ELETRODUTO, EM ACO GALVANIZADO ELETROLITICO, DIAMETRO DE 40 MM (1 1/2")                                                                                                                                                                                                                                                                                                                                                                                                              </t>
  </si>
  <si>
    <t xml:space="preserve">17,66</t>
  </si>
  <si>
    <t xml:space="preserve">CURVA 90 GRAUS DE BARRA CHATA EM ALUMINIO 3/4 " X 1/4 " X 300 MM                                                                                                                                                                                                                                                                                                                                                                                                                                          </t>
  </si>
  <si>
    <t xml:space="preserve">11,51</t>
  </si>
  <si>
    <t xml:space="preserve">CURVA 90 GRAUS DE FERRO GALVANIZADO, COM ROSCA BSP FEMEA, DE 1 1/2"                                                                                                                                                                                                                                                                                                                                                                                                                                       </t>
  </si>
  <si>
    <t xml:space="preserve">71,22</t>
  </si>
  <si>
    <t xml:space="preserve">CURVA 90 GRAUS DE FERRO GALVANIZADO, COM ROSCA BSP FEMEA, DE 1 1/4"                                                                                                                                                                                                                                                                                                                                                                                                                                       </t>
  </si>
  <si>
    <t xml:space="preserve">57,09</t>
  </si>
  <si>
    <t xml:space="preserve">CURVA 90 GRAUS DE FERRO GALVANIZADO, COM ROSCA BSP FEMEA, DE 1/2"                                                                                                                                                                                                                                                                                                                                                                                                                                         </t>
  </si>
  <si>
    <t xml:space="preserve">14,17</t>
  </si>
  <si>
    <t xml:space="preserve">CURVA 90 GRAUS DE FERRO GALVANIZADO, COM ROSCA BSP FEMEA, DE 1"                                                                                                                                                                                                                                                                                                                                                                                                                                           </t>
  </si>
  <si>
    <t xml:space="preserve">33,94</t>
  </si>
  <si>
    <t xml:space="preserve">CURVA 90 GRAUS DE FERRO GALVANIZADO, COM ROSCA BSP FEMEA, DE 2 1/2"                                                                                                                                                                                                                                                                                                                                                                                                                                       </t>
  </si>
  <si>
    <t xml:space="preserve">205,84</t>
  </si>
  <si>
    <t xml:space="preserve">CURVA 90 GRAUS DE FERRO GALVANIZADO, COM ROSCA BSP FEMEA, DE 2"                                                                                                                                                                                                                                                                                                                                                                                                                                           </t>
  </si>
  <si>
    <t xml:space="preserve">118,61</t>
  </si>
  <si>
    <t xml:space="preserve">CURVA 90 GRAUS DE FERRO GALVANIZADO, COM ROSCA BSP FEMEA, DE 3/4"                                                                                                                                                                                                                                                                                                                                                                                                                                         </t>
  </si>
  <si>
    <t xml:space="preserve">22,50</t>
  </si>
  <si>
    <t xml:space="preserve">CURVA 90 GRAUS DE FERRO GALVANIZADO, COM ROSCA BSP FEMEA, DE 3"                                                                                                                                                                                                                                                                                                                                                                                                                                           </t>
  </si>
  <si>
    <t xml:space="preserve">277,86</t>
  </si>
  <si>
    <t xml:space="preserve">CURVA 90 GRAUS DE FERRO GALVANIZADO, COM ROSCA BSP FEMEA, DE 4"                                                                                                                                                                                                                                                                                                                                                                                                                                           </t>
  </si>
  <si>
    <t xml:space="preserve">561,46</t>
  </si>
  <si>
    <t xml:space="preserve">CURVA 90 GRAUS DE FERRO GALVANIZADO, COM ROSCA BSP MACHO/FEMEA, DE 1 1/2"                                                                                                                                                                                                                                                                                                                                                                                                                                 </t>
  </si>
  <si>
    <t xml:space="preserve">66,77</t>
  </si>
  <si>
    <t xml:space="preserve">CURVA 90 GRAUS DE FERRO GALVANIZADO, COM ROSCA BSP MACHO/FEMEA, DE 1 1/4"                                                                                                                                                                                                                                                                                                                                                                                                                                 </t>
  </si>
  <si>
    <t xml:space="preserve">54,85</t>
  </si>
  <si>
    <t xml:space="preserve">CURVA 90 GRAUS DE FERRO GALVANIZADO, COM ROSCA BSP MACHO/FEMEA, DE 1/2"                                                                                                                                                                                                                                                                                                                                                                                                                                   </t>
  </si>
  <si>
    <t xml:space="preserve">13,86</t>
  </si>
  <si>
    <t xml:space="preserve">CURVA 90 GRAUS DE FERRO GALVANIZADO, COM ROSCA BSP MACHO/FEMEA, DE 1"                                                                                                                                                                                                                                                                                                                                                                                                                                     </t>
  </si>
  <si>
    <t xml:space="preserve">31,83</t>
  </si>
  <si>
    <t xml:space="preserve">CURVA 90 GRAUS DE FERRO GALVANIZADO, COM ROSCA BSP MACHO/FEMEA, DE 2 1/2"                                                                                                                                                                                                                                                                                                                                                                                                                                 </t>
  </si>
  <si>
    <t xml:space="preserve">188,07</t>
  </si>
  <si>
    <t xml:space="preserve">CURVA 90 GRAUS DE FERRO GALVANIZADO, COM ROSCA BSP MACHO/FEMEA, DE 2"                                                                                                                                                                                                                                                                                                                                                                                                                                     </t>
  </si>
  <si>
    <t xml:space="preserve">111,94</t>
  </si>
  <si>
    <t xml:space="preserve">CURVA 90 GRAUS DE FERRO GALVANIZADO, COM ROSCA BSP MACHO/FEMEA, DE 3/4"                                                                                                                                                                                                                                                                                                                                                                                                                                   </t>
  </si>
  <si>
    <t xml:space="preserve">19,73</t>
  </si>
  <si>
    <t xml:space="preserve">CURVA 90 GRAUS DE FERRO GALVANIZADO, COM ROSCA BSP MACHO/FEMEA, DE 3"                                                                                                                                                                                                                                                                                                                                                                                                                                     </t>
  </si>
  <si>
    <t xml:space="preserve">268,97</t>
  </si>
  <si>
    <t xml:space="preserve">CURVA 90 GRAUS DE FERRO GALVANIZADO, COM ROSCA BSP MACHO/FEMEA, DE 4"                                                                                                                                                                                                                                                                                                                                                                                                                                     </t>
  </si>
  <si>
    <t xml:space="preserve">539,23</t>
  </si>
  <si>
    <t xml:space="preserve">CURVA 90 GRAUS DE FERRO GALVANIZADO, COM ROSCA BSP MACHO, DE 1 1/2"                                                                                                                                                                                                                                                                                                                                                                                                                                       </t>
  </si>
  <si>
    <t xml:space="preserve">80,87</t>
  </si>
  <si>
    <t xml:space="preserve">CURVA 90 GRAUS DE FERRO GALVANIZADO, COM ROSCA BSP MACHO, DE 1 1/4"                                                                                                                                                                                                                                                                                                                                                                                                                                       </t>
  </si>
  <si>
    <t xml:space="preserve">62,04</t>
  </si>
  <si>
    <t xml:space="preserve">CURVA 90 GRAUS DE FERRO GALVANIZADO, COM ROSCA BSP MACHO, DE 1/2"                                                                                                                                                                                                                                                                                                                                                                                                                                         </t>
  </si>
  <si>
    <t xml:space="preserve">14,81</t>
  </si>
  <si>
    <t xml:space="preserve">CURVA 90 GRAUS DE FERRO GALVANIZADO, COM ROSCA BSP MACHO, DE 1"                                                                                                                                                                                                                                                                                                                                                                                                                                           </t>
  </si>
  <si>
    <t xml:space="preserve">33,39</t>
  </si>
  <si>
    <t xml:space="preserve">CURVA 90 GRAUS DE FERRO GALVANIZADO, COM ROSCA BSP MACHO, DE 2 1/2"                                                                                                                                                                                                                                                                                                                                                                                                                                       </t>
  </si>
  <si>
    <t xml:space="preserve">256,43</t>
  </si>
  <si>
    <t xml:space="preserve">CURVA 90 GRAUS DE FERRO GALVANIZADO, COM ROSCA BSP MACHO, DE 2"                                                                                                                                                                                                                                                                                                                                                                                                                                           </t>
  </si>
  <si>
    <t xml:space="preserve">114,74</t>
  </si>
  <si>
    <t xml:space="preserve">CURVA 90 GRAUS DE FERRO GALVANIZADO, COM ROSCA BSP MACHO, DE 3/4"                                                                                                                                                                                                                                                                                                                                                                                                                                         </t>
  </si>
  <si>
    <t xml:space="preserve">20,51</t>
  </si>
  <si>
    <t xml:space="preserve">CURVA 90 GRAUS DE FERRO GALVANIZADO, COM ROSCA BSP MACHO, DE 3"                                                                                                                                                                                                                                                                                                                                                                                                                                           </t>
  </si>
  <si>
    <t xml:space="preserve">333,97</t>
  </si>
  <si>
    <t xml:space="preserve">CURVA 90 GRAUS DE FERRO GALVANIZADO, COM ROSCA BSP MACHO, DE 4"                                                                                                                                                                                                                                                                                                                                                                                                                                           </t>
  </si>
  <si>
    <t xml:space="preserve">637,61</t>
  </si>
  <si>
    <t xml:space="preserve">CURVA 90 GRAUS DE FERRO GALVANIZADO, COM ROSCA BSP MACHO, DE 6"                                                                                                                                                                                                                                                                                                                                                                                                                                           </t>
  </si>
  <si>
    <t xml:space="preserve">1.594,92</t>
  </si>
  <si>
    <t xml:space="preserve">CURVA 90 GRAUS EM ACO CARBONO, RAIO CURTO, SOLDAVEL, PRESSAO 3.000 LBS, DN 1 1/2"                                                                                                                                                                                                                                                                                                                                                                                                                         </t>
  </si>
  <si>
    <t xml:space="preserve">CURVA 90 GRAUS EM ACO CARBONO, RAIO CURTO, SOLDAVEL, PRESSAO 3.000 LBS, DN 1 1/4"                                                                                                                                                                                                                                                                                                                                                                                                                         </t>
  </si>
  <si>
    <t xml:space="preserve">CURVA 90 GRAUS EM ACO CARBONO, RAIO CURTO, SOLDAVEL, PRESSAO 3.000 LBS, DN 1/2"                                                                                                                                                                                                                                                                                                                                                                                                                           </t>
  </si>
  <si>
    <t xml:space="preserve">CURVA 90 GRAUS EM ACO CARBONO, RAIO CURTO, SOLDAVEL, PRESSAO 3.000 LBS, DN 1"                                                                                                                                                                                                                                                                                                                                                                                                                             </t>
  </si>
  <si>
    <t xml:space="preserve">CURVA 90 GRAUS EM ACO CARBONO, RAIO CURTO, SOLDAVEL, PRESSAO 3.000 LBS, DN 2 1/2"                                                                                                                                                                                                                                                                                                                                                                                                                         </t>
  </si>
  <si>
    <t xml:space="preserve">268,09</t>
  </si>
  <si>
    <t xml:space="preserve">CURVA 90 GRAUS EM ACO CARBONO, RAIO CURTO, SOLDAVEL, PRESSAO 3.000 LBS, DN 2"                                                                                                                                                                                                                                                                                                                                                                                                                             </t>
  </si>
  <si>
    <t xml:space="preserve">136,50</t>
  </si>
  <si>
    <t xml:space="preserve">CURVA 90 GRAUS EM ACO CARBONO, RAIO CURTO, SOLDAVEL, PRESSAO 3.000 LBS, DN 3/4"                                                                                                                                                                                                                                                                                                                                                                                                                           </t>
  </si>
  <si>
    <t xml:space="preserve">CURVA 90 GRAUS EM ACO CARBONO, RAIO CURTO, SOLDAVEL, PRESSAO 3.000 LBS, DN 3"                                                                                                                                                                                                                                                                                                                                                                                                                             </t>
  </si>
  <si>
    <t xml:space="preserve">564,63</t>
  </si>
  <si>
    <t xml:space="preserve">CURVA 90 GRAUS RANHURADA EM FERRO FUNDIDO, DN 50 MM (2")                                                                                                                                                                                                                                                                                                                                                                                                                                                  </t>
  </si>
  <si>
    <t xml:space="preserve">29,74</t>
  </si>
  <si>
    <t xml:space="preserve">CURVA 90 GRAUS RANHURADA EM FERRO FUNDIDO, DN 65 MM (2 1/2")                                                                                                                                                                                                                                                                                                                                                                                                                                              </t>
  </si>
  <si>
    <t xml:space="preserve">42,38</t>
  </si>
  <si>
    <t xml:space="preserve">CURVA 90 GRAUS RANHURADA EM FERRO FUNDIDO, DN 80 MM (3")                                                                                                                                                                                                                                                                                                                                                                                                                                                  </t>
  </si>
  <si>
    <t xml:space="preserve">49,99</t>
  </si>
  <si>
    <t xml:space="preserve">CURVA 90 GRAUS, CURTA, DE PVC RIGIDO ROSCAVEL, DE 1/2", PARA ELETRODUTO                                                                                                                                                                                                                                                                                                                                                                                                                                   </t>
  </si>
  <si>
    <t xml:space="preserve">1,74</t>
  </si>
  <si>
    <t xml:space="preserve">CURVA 90 GRAUS, CURTA, DE PVC RIGIDO ROSCAVEL, DE 1", PARA ELETRODUTO                                                                                                                                                                                                                                                                                                                                                                                                                                     </t>
  </si>
  <si>
    <t xml:space="preserve">2,95</t>
  </si>
  <si>
    <t xml:space="preserve">CURVA 90 GRAUS, CURTA, DE PVC RIGIDO ROSCAVEL, DE 3/4", PARA ELETRODUTO                                                                                                                                                                                                                                                                                                                                                                                                                                   </t>
  </si>
  <si>
    <t xml:space="preserve">CURVA 90 GRAUS, LONGA, DE PVC RIGIDO ROSCAVEL, DE 1 1/2", PARA ELETRODUTO                                                                                                                                                                                                                                                                                                                                                                                                                                 </t>
  </si>
  <si>
    <t xml:space="preserve">4,72</t>
  </si>
  <si>
    <t xml:space="preserve">CURVA 90 GRAUS, LONGA, DE PVC RIGIDO ROSCAVEL, DE 1 1/4", PARA ELETRODUTO                                                                                                                                                                                                                                                                                                                                                                                                                                 </t>
  </si>
  <si>
    <t xml:space="preserve">3,89</t>
  </si>
  <si>
    <t xml:space="preserve">CURVA 90 GRAUS, LONGA, DE PVC RIGIDO ROSCAVEL, DE 1/2", PARA ELETRODUTO                                                                                                                                                                                                                                                                                                                                                                                                                                   </t>
  </si>
  <si>
    <t xml:space="preserve">2,25</t>
  </si>
  <si>
    <t xml:space="preserve">CURVA 90 GRAUS, LONGA, DE PVC RIGIDO ROSCAVEL, DE 1", PARA ELETRODUTO                                                                                                                                                                                                                                                                                                                                                                                                                                     </t>
  </si>
  <si>
    <t xml:space="preserve">CURVA 90 GRAUS, LONGA, DE PVC RIGIDO ROSCAVEL, DE 2 1/2", PARA ELETRODUTO                                                                                                                                                                                                                                                                                                                                                                                                                                 </t>
  </si>
  <si>
    <t xml:space="preserve">19,56</t>
  </si>
  <si>
    <t xml:space="preserve">CURVA 90 GRAUS, LONGA, DE PVC RIGIDO ROSCAVEL, DE 2", PARA ELETRODUTO                                                                                                                                                                                                                                                                                                                                                                                                                                     </t>
  </si>
  <si>
    <t xml:space="preserve">7,66</t>
  </si>
  <si>
    <t xml:space="preserve">CURVA 90 GRAUS, LONGA, DE PVC RIGIDO ROSCAVEL, DE 3/4", PARA ELETRODUTO                                                                                                                                                                                                                                                                                                                                                                                                                                   </t>
  </si>
  <si>
    <t xml:space="preserve">2,28</t>
  </si>
  <si>
    <t xml:space="preserve">CURVA 90 GRAUS, LONGA, DE PVC RIGIDO ROSCAVEL, DE 3", PARA ELETRODUTO                                                                                                                                                                                                                                                                                                                                                                                                                                     </t>
  </si>
  <si>
    <t xml:space="preserve">19,59</t>
  </si>
  <si>
    <t xml:space="preserve">CURVA 90 GRAUS, LONGA, DE PVC RIGIDO ROSCAVEL, DE 4", PARA ELETRODUTO                                                                                                                                                                                                                                                                                                                                                                                                                                     </t>
  </si>
  <si>
    <t xml:space="preserve">CURVA 90 GRAUS, PARA ELETRODUTO, EM ACO GALVANIZADO ELETROLITICO, DIAMETRO DE 100 MM (4")                                                                                                                                                                                                                                                                                                                                                                                                                 </t>
  </si>
  <si>
    <t xml:space="preserve">151,11</t>
  </si>
  <si>
    <t xml:space="preserve">CURVA 90 GRAUS, PARA ELETRODUTO, EM ACO GALVANIZADO ELETROLITICO, DIAMETRO DE 15 MM (1/2")                                                                                                                                                                                                                                                                                                                                                                                                                </t>
  </si>
  <si>
    <t xml:space="preserve">4,27</t>
  </si>
  <si>
    <t xml:space="preserve">CURVA 90 GRAUS, PARA ELETRODUTO, EM ACO GALVANIZADO ELETROLITICO, DIAMETRO DE 20 MM (3/4")                                                                                                                                                                                                                                                                                                                                                                                                                </t>
  </si>
  <si>
    <t xml:space="preserve">4,84</t>
  </si>
  <si>
    <t xml:space="preserve">CURVA 90 GRAUS, PARA ELETRODUTO, EM ACO GALVANIZADO ELETROLITICO, DIAMETRO DE 25 MM (1")                                                                                                                                                                                                                                                                                                                                                                                                                  </t>
  </si>
  <si>
    <t xml:space="preserve">6,57</t>
  </si>
  <si>
    <t xml:space="preserve">CURVA 90 GRAUS, PARA ELETRODUTO, EM ACO GALVANIZADO ELETROLITICO, DIAMETRO DE 32 MM (1 1/4")                                                                                                                                                                                                                                                                                                                                                                                                              </t>
  </si>
  <si>
    <t xml:space="preserve">14,97</t>
  </si>
  <si>
    <t xml:space="preserve">CURVA 90 GRAUS, PARA ELETRODUTO, EM ACO GALVANIZADO ELETROLITICO, DIAMETRO DE 40 MM (1 1/2")                                                                                                                                                                                                                                                                                                                                                                                                              </t>
  </si>
  <si>
    <t xml:space="preserve">18,26</t>
  </si>
  <si>
    <t xml:space="preserve">CURVA 90 GRAUS, PARA ELETRODUTO, EM ACO GALVANIZADO ELETROLITICO, DIAMETRO DE 50 MM (2")                                                                                                                                                                                                                                                                                                                                                                                                                  </t>
  </si>
  <si>
    <t xml:space="preserve">26,80</t>
  </si>
  <si>
    <t xml:space="preserve">CURVA 90 GRAUS, PARA ELETRODUTO, EM ACO GALVANIZADO ELETROLITICO, DIAMETRO DE 65 MM (2 1/2")                                                                                                                                                                                                                                                                                                                                                                                                              </t>
  </si>
  <si>
    <t xml:space="preserve">67,87</t>
  </si>
  <si>
    <t xml:space="preserve">CURVA 90 GRAUS, PARA ELETRODUTO, EM ACO GALVANIZADO ELETROLITICO, DIAMETRO DE 80 MM (3")                                                                                                                                                                                                                                                                                                                                                                                                                  </t>
  </si>
  <si>
    <t xml:space="preserve">89,10</t>
  </si>
  <si>
    <t xml:space="preserve">DENTE PARA  FRESADORA                                                                                                                                                                                                                                                                                                                                                                                                                                                                                     </t>
  </si>
  <si>
    <t xml:space="preserve">70,38</t>
  </si>
  <si>
    <t xml:space="preserve">DESEMPENADEIRA DE ACO DENTADA 12 X *25* CM, DENTES 8 X 8 MM, CABO FECHADO DE MADEIRA                                                                                                                                                                                                                                                                                                                                                                                                                      </t>
  </si>
  <si>
    <t xml:space="preserve">19,51</t>
  </si>
  <si>
    <t xml:space="preserve">DESEMPENADEIRA DE ACO LISA 12 X *25* CM COM CABO FECHADO DE MADEIRA                                                                                                                                                                                                                                                                                                                                                                                                                                       </t>
  </si>
  <si>
    <t xml:space="preserve">DESEMPENADEIRA PLASTICA LISA *14 X 27* CM                                                                                                                                                                                                                                                                                                                                                                                                                                                                 </t>
  </si>
  <si>
    <t xml:space="preserve">19,08</t>
  </si>
  <si>
    <t xml:space="preserve">DESENHISTA COPISTA                                                                                                                                                                                                                                                                                                                                                                                                                                                                                        </t>
  </si>
  <si>
    <t xml:space="preserve">19,87</t>
  </si>
  <si>
    <t xml:space="preserve">DESENHISTA COPISTA (MENSALISTA)                                                                                                                                                                                                                                                                                                                                                                                                                                                                           </t>
  </si>
  <si>
    <t xml:space="preserve">3.506,76</t>
  </si>
  <si>
    <t xml:space="preserve">DESENHISTA DETALHISTA                                                                                                                                                                                                                                                                                                                                                                                                                                                                                     </t>
  </si>
  <si>
    <t xml:space="preserve">26,12</t>
  </si>
  <si>
    <t xml:space="preserve">DESENHISTA DETALHISTA (MENSALISTA)                                                                                                                                                                                                                                                                                                                                                                                                                                                                        </t>
  </si>
  <si>
    <t xml:space="preserve">4.611,08</t>
  </si>
  <si>
    <t xml:space="preserve">DESENHISTA PROJETISTA                                                                                                                                                                                                                                                                                                                                                                                                                                                                                     </t>
  </si>
  <si>
    <t xml:space="preserve">DESENHISTA PROJETISTA (MENSALISTA)                                                                                                                                                                                                                                                                                                                                                                                                                                                                        </t>
  </si>
  <si>
    <t xml:space="preserve">3.685,79</t>
  </si>
  <si>
    <t xml:space="preserve">DESENHISTA TECNICO AUXILIAR                                                                                                                                                                                                                                                                                                                                                                                                                                                                               </t>
  </si>
  <si>
    <t xml:space="preserve">21,43</t>
  </si>
  <si>
    <t xml:space="preserve">DESENHISTA TECNICO AUXILIAR (MENSALISTA)                                                                                                                                                                                                                                                                                                                                                                                                                                                                  </t>
  </si>
  <si>
    <t xml:space="preserve">3.782,01</t>
  </si>
  <si>
    <t xml:space="preserve">DESINFETANTE PRONTO USO                                                                                                                                                                                                                                                                                                                                                                                                                                                                                   </t>
  </si>
  <si>
    <t xml:space="preserve">7,74</t>
  </si>
  <si>
    <t xml:space="preserve">DESMOLDANTE PARA CONCRETO ESTAMPADO                                                                                                                                                                                                                                                                                                                                                                                                                                                                       </t>
  </si>
  <si>
    <t xml:space="preserve">38,20</t>
  </si>
  <si>
    <t xml:space="preserve">DESMOLDANTE PARA FORMAS METALICAS A BASE DE OLEO VEGETAL                                                                                                                                                                                                                                                                                                                                                                                                                                                  </t>
  </si>
  <si>
    <t xml:space="preserve">DESMOLDANTE PROTETOR PARA FORMAS DE MADEIRA, DE BASE OLEOSA EMULSIONADA EM AGUA                                                                                                                                                                                                                                                                                                                                                                                                                           </t>
  </si>
  <si>
    <t xml:space="preserve">7,02</t>
  </si>
  <si>
    <t xml:space="preserve">DETERGENTE NEUTRO USO GERAL, CONCENTRADO                                                                                                                                                                                                                                                                                                                                                                                                                                                                  </t>
  </si>
  <si>
    <t xml:space="preserve">10,14</t>
  </si>
  <si>
    <t xml:space="preserve">DILUENTE AGUARRAS                                                                                                                                                                                                                                                                                                                                                                                                                                                                                         </t>
  </si>
  <si>
    <t xml:space="preserve">16,40</t>
  </si>
  <si>
    <t xml:space="preserve">DILUENTE EPOXI                                                                                                                                                                                                                                                                                                                                                                                                                                                                                            </t>
  </si>
  <si>
    <t xml:space="preserve">37,38</t>
  </si>
  <si>
    <t xml:space="preserve">DISCO DE BORRACHA PARA LIXADEIRA RIGIDO 7 " COM ARRUELA  CENTRAL                                                                                                                                                                                                                                                                                                                                                                                                                                          </t>
  </si>
  <si>
    <t xml:space="preserve">19,46</t>
  </si>
  <si>
    <t xml:space="preserve">DISCO DE CORTE DIAMANTADO SEGMENTADO DIAMETRO DE 180 MM PARA ESMERILHADEIRA  7 "                                                                                                                                                                                                                                                                                                                                                                                                                          </t>
  </si>
  <si>
    <t xml:space="preserve">61,85</t>
  </si>
  <si>
    <t xml:space="preserve">DISCO DE CORTE DIAMANTADO SEGMENTADO PARA CONCRETO, DIAMETRO DE 110 MM, FURO DE 20 MM                                                                                                                                                                                                                                                                                                                                                                                                                     </t>
  </si>
  <si>
    <t xml:space="preserve">15,00</t>
  </si>
  <si>
    <t xml:space="preserve">DISCO DE CORTE DIAMANTADO SEGMENTADO PARA CONCRETO, DIAMETRO DE 350 MM, FURO DE 1 " (14 X 1 ")                                                                                                                                                                                                                                                                                                                                                                                                            </t>
  </si>
  <si>
    <t xml:space="preserve">355,13</t>
  </si>
  <si>
    <t xml:space="preserve">DISCO DE CORTE PARA METAL COM DUAS TELAS 12 X 1/8 X 3/4 "  (300 X 3,2 X 19,05 MM)                                                                                                                                                                                                                                                                                                                                                                                                                         </t>
  </si>
  <si>
    <t xml:space="preserve">15,81</t>
  </si>
  <si>
    <t xml:space="preserve">DISCO DE DESBASTE PARA METAL FERROSO EM GERAL, COM TRES TELAS,  9 X 1/4 X 7/8 " ( 228,6 X 6,4 X 22,2 MM)                                                                                                                                                                                                                                                                                                                                                                                                  </t>
  </si>
  <si>
    <t xml:space="preserve">14,93</t>
  </si>
  <si>
    <t xml:space="preserve">DISCO DE LIXA PARA METAL, DIAMETRO = 180 MM, GRAO  120                                                                                                                                                                                                                                                                                                                                                                                                                                                    </t>
  </si>
  <si>
    <t xml:space="preserve">DISJUNTOR  TERMOMAGNETICO TRIPOLAR 3 X 400 A / ICC - 25 KA                                                                                                                                                                                                                                                                                                                                                                                                                                                </t>
  </si>
  <si>
    <t xml:space="preserve">1.661,36</t>
  </si>
  <si>
    <t xml:space="preserve">DISJUNTOR TERMICO E MAGNETICO AJUSTAVEIS, TRIPOLAR DE 100 ATE 250A, CAPACIDADE DE INTERRUPCAO DE 35KA                                                                                                                                                                                                                                                                                                                                                                                                     </t>
  </si>
  <si>
    <t xml:space="preserve">1.306,92</t>
  </si>
  <si>
    <t xml:space="preserve">DISJUNTOR TERMICO E MAGNETICO AJUSTAVEIS, TRIPOLAR DE 300 ATE 400A, CAPACIDADE DE INTERRUPCAO DE 35KA                                                                                                                                                                                                                                                                                                                                                                                                     </t>
  </si>
  <si>
    <t xml:space="preserve">2.023,53</t>
  </si>
  <si>
    <t xml:space="preserve">DISJUNTOR TERMICO E MAGNETICO AJUSTAVEIS, TRIPOLAR DE 450 ATE 600A, CAPACIDADE DE INTERRUPCAO DE 35KA                                                                                                                                                                                                                                                                                                                                                                                                     </t>
  </si>
  <si>
    <t xml:space="preserve">4.727,60</t>
  </si>
  <si>
    <t xml:space="preserve">DISJUNTOR TERMOMAGNETICO TRIPOLAR 125A                                                                                                                                                                                                                                                                                                                                                                                                                                                                    </t>
  </si>
  <si>
    <t xml:space="preserve">384,51</t>
  </si>
  <si>
    <t xml:space="preserve">DISJUNTOR TERMOMAGNETICO TRIPOLAR 150 A / 600 V, TIPO FXD / ICC - 35 KA                                                                                                                                                                                                                                                                                                                                                                                                                                   </t>
  </si>
  <si>
    <t xml:space="preserve">436,21</t>
  </si>
  <si>
    <t xml:space="preserve">DISJUNTOR TERMOMAGNETICO TRIPOLAR 200 A / 600 V, TIPO FXD / ICC - 35 KA                                                                                                                                                                                                                                                                                                                                                                                                                                   </t>
  </si>
  <si>
    <t xml:space="preserve">612,18</t>
  </si>
  <si>
    <t xml:space="preserve">DISJUNTOR TERMOMAGNETICO TRIPOLAR 250 A / 600 V, TIPO FXD                                                                                                                                                                                                                                                                                                                                                                                                                                                 </t>
  </si>
  <si>
    <t xml:space="preserve">1.025,18</t>
  </si>
  <si>
    <t xml:space="preserve">DISJUNTOR TERMOMAGNETICO TRIPOLAR 3  X 250 A/ICC - 25 KA                                                                                                                                                                                                                                                                                                                                                                                                                                                  </t>
  </si>
  <si>
    <t xml:space="preserve">896,67</t>
  </si>
  <si>
    <t xml:space="preserve">DISJUNTOR TERMOMAGNETICO TRIPOLAR 3 X 350 A/ICC - 25 KA                                                                                                                                                                                                                                                                                                                                                                                                                                                   </t>
  </si>
  <si>
    <t xml:space="preserve">1.661,54</t>
  </si>
  <si>
    <t xml:space="preserve">DISJUNTOR TERMOMAGNETICO TRIPOLAR 300 A / 600 V, TIPO JXD / ICC - 40 KA                                                                                                                                                                                                                                                                                                                                                                                                                                   </t>
  </si>
  <si>
    <t xml:space="preserve">1.408,22</t>
  </si>
  <si>
    <t xml:space="preserve">DISJUNTOR TERMOMAGNETICO TRIPOLAR 400 A / 600 V, TIPO JXD / ICC - 40 KA                                                                                                                                                                                                                                                                                                                                                                                                                                   </t>
  </si>
  <si>
    <t xml:space="preserve">DISJUNTOR TERMOMAGNETICO TRIPOLAR 600 A / 600 V, TIPO LXD / ICC - 40 KA                                                                                                                                                                                                                                                                                                                                                                                                                                   </t>
  </si>
  <si>
    <t xml:space="preserve">2.319,33</t>
  </si>
  <si>
    <t xml:space="preserve">DISJUNTOR TERMOMAGNETICO TRIPOLAR 800 A / 600 V, TIPO LMXD                                                                                                                                                                                                                                                                                                                                                                                                                                                </t>
  </si>
  <si>
    <t xml:space="preserve">4.958,30</t>
  </si>
  <si>
    <t xml:space="preserve">DISJUNTOR TIPO DIN / IEC, MONOPOLAR DE 40  ATE 50A                                                                                                                                                                                                                                                                                                                                                                                                                                                        </t>
  </si>
  <si>
    <t xml:space="preserve">14,88</t>
  </si>
  <si>
    <t xml:space="preserve">DISJUNTOR TIPO DIN/IEC, BIPOLAR DE 6 ATE 32A                                                                                                                                                                                                                                                                                                                                                                                                                                                              </t>
  </si>
  <si>
    <t xml:space="preserve">57,53</t>
  </si>
  <si>
    <t xml:space="preserve">DISJUNTOR TIPO DIN/IEC, BIPOLAR 40 ATE 50A                                                                                                                                                                                                                                                                                                                                                                                                                                                                </t>
  </si>
  <si>
    <t xml:space="preserve">56,65</t>
  </si>
  <si>
    <t xml:space="preserve">DISJUNTOR TIPO DIN/IEC, BIPOLAR 63 A                                                                                                                                                                                                                                                                                                                                                                                                                                                                      </t>
  </si>
  <si>
    <t xml:space="preserve">81,15</t>
  </si>
  <si>
    <t xml:space="preserve">DISJUNTOR TIPO DIN/IEC, MONOPOLAR DE 6  ATE  32A                                                                                                                                                                                                                                                                                                                                                                                                                                                          </t>
  </si>
  <si>
    <t xml:space="preserve">10,03</t>
  </si>
  <si>
    <t xml:space="preserve">DISJUNTOR TIPO DIN/IEC, MONOPOLAR DE 63 A                                                                                                                                                                                                                                                                                                                                                                                                                                                                 </t>
  </si>
  <si>
    <t xml:space="preserve">DISJUNTOR TIPO DIN/IEC, TRIPOLAR DE 10 ATE 50A                                                                                                                                                                                                                                                                                                                                                                                                                                                            </t>
  </si>
  <si>
    <t xml:space="preserve">70,49</t>
  </si>
  <si>
    <t xml:space="preserve">DISJUNTOR TIPO DIN/IEC, TRIPOLAR 63 A                                                                                                                                                                                                                                                                                                                                                                                                                                                                     </t>
  </si>
  <si>
    <t xml:space="preserve">84,19</t>
  </si>
  <si>
    <t xml:space="preserve">DISJUNTOR TIPO NEMA, BIPOLAR 10  ATE  50 A, TENSAO MAXIMA 415 V                                                                                                                                                                                                                                                                                                                                                                                                                                           </t>
  </si>
  <si>
    <t xml:space="preserve">69,96</t>
  </si>
  <si>
    <t xml:space="preserve">DISJUNTOR TIPO NEMA, BIPOLAR 60 ATE 100A, TENSAO MAXIMA 415 V                                                                                                                                                                                                                                                                                                                                                                                                                                             </t>
  </si>
  <si>
    <t xml:space="preserve">107,32</t>
  </si>
  <si>
    <t xml:space="preserve">DISJUNTOR TIPO NEMA, MONOPOLAR DE 60 ATE 70A, TENSAO MAXIMA DE 240 V                                                                                                                                                                                                                                                                                                                                                                                                                                      </t>
  </si>
  <si>
    <t xml:space="preserve">DISJUNTOR TIPO NEMA, MONOPOLAR 10 ATE 30A, TENSAO MAXIMA DE 240 V                                                                                                                                                                                                                                                                                                                                                                                                                                         </t>
  </si>
  <si>
    <t xml:space="preserve">13,00</t>
  </si>
  <si>
    <t xml:space="preserve">DISJUNTOR TIPO NEMA, MONOPOLAR 35  ATE  50 A, TENSAO MAXIMA DE 240 V                                                                                                                                                                                                                                                                                                                                                                                                                                      </t>
  </si>
  <si>
    <t xml:space="preserve">DISJUNTOR TIPO NEMA, TRIPOLAR 10  ATE  50A, TENSAO MAXIMA DE 415 V                                                                                                                                                                                                                                                                                                                                                                                                                                        </t>
  </si>
  <si>
    <t xml:space="preserve">87,26</t>
  </si>
  <si>
    <t xml:space="preserve">DISJUNTOR TIPO NEMA, TRIPOLAR 60 ATE 100 A, TENSAO MAXIMA DE 415 V                                                                                                                                                                                                                                                                                                                                                                                                                                        </t>
  </si>
  <si>
    <t xml:space="preserve">122,95</t>
  </si>
  <si>
    <t xml:space="preserve">DISPOSITIVO DPS CLASSE II, 1 POLO, TENSAO MAXIMA DE 175 V, CORRENTE MAXIMA DE *20* KA (TIPO AC)                                                                                                                                                                                                                                                                                                                                                                                                           </t>
  </si>
  <si>
    <t xml:space="preserve">75,11</t>
  </si>
  <si>
    <t xml:space="preserve">DISPOSITIVO DPS CLASSE II, 1 POLO, TENSAO MAXIMA DE 175 V, CORRENTE MAXIMA DE *30* KA (TIPO AC)                                                                                                                                                                                                                                                                                                                                                                                                           </t>
  </si>
  <si>
    <t xml:space="preserve">84,50</t>
  </si>
  <si>
    <t xml:space="preserve">DISPOSITIVO DPS CLASSE II, 1 POLO, TENSAO MAXIMA DE 175 V, CORRENTE MAXIMA DE *45* KA (TIPO AC)                                                                                                                                                                                                                                                                                                                                                                                                           </t>
  </si>
  <si>
    <t xml:space="preserve">108,08</t>
  </si>
  <si>
    <t xml:space="preserve">DISPOSITIVO DPS CLASSE II, 1 POLO, TENSAO MAXIMA DE 175 V, CORRENTE MAXIMA DE *90* KA (TIPO AC)                                                                                                                                                                                                                                                                                                                                                                                                           </t>
  </si>
  <si>
    <t xml:space="preserve">192,11</t>
  </si>
  <si>
    <t xml:space="preserve">DISPOSITIVO DPS CLASSE II, 1 POLO, TENSAO MAXIMA DE 275 V, CORRENTE MAXIMA DE *20* KA (TIPO AC)                                                                                                                                                                                                                                                                                                                                                                                                           </t>
  </si>
  <si>
    <t xml:space="preserve">78,26</t>
  </si>
  <si>
    <t xml:space="preserve">DISPOSITIVO DPS CLASSE II, 1 POLO, TENSAO MAXIMA DE 275 V, CORRENTE MAXIMA DE *30* KA (TIPO AC)                                                                                                                                                                                                                                                                                                                                                                                                           </t>
  </si>
  <si>
    <t xml:space="preserve">96,15</t>
  </si>
  <si>
    <t xml:space="preserve">DISPOSITIVO DPS CLASSE II, 1 POLO, TENSAO MAXIMA DE 275 V, CORRENTE MAXIMA DE *45* KA (TIPO AC)                                                                                                                                                                                                                                                                                                                                                                                                           </t>
  </si>
  <si>
    <t xml:space="preserve">115,55</t>
  </si>
  <si>
    <t xml:space="preserve">DISPOSITIVO DPS CLASSE II, 1 POLO, TENSAO MAXIMA DE 275 V, CORRENTE MAXIMA DE *90* KA (TIPO AC)                                                                                                                                                                                                                                                                                                                                                                                                           </t>
  </si>
  <si>
    <t xml:space="preserve">200,77</t>
  </si>
  <si>
    <t xml:space="preserve">DISPOSITIVO DPS CLASSE II, 1 POLO, TENSAO MAXIMA DE 385 V, CORRENTE MAXIMA DE *20* KA (TIPO AC)                                                                                                                                                                                                                                                                                                                                                                                                           </t>
  </si>
  <si>
    <t xml:space="preserve">129,70</t>
  </si>
  <si>
    <t xml:space="preserve">DISPOSITIVO DPS CLASSE II, 1 POLO, TENSAO MAXIMA DE 385 V, CORRENTE MAXIMA DE *30* KA (TIPO AC)                                                                                                                                                                                                                                                                                                                                                                                                           </t>
  </si>
  <si>
    <t xml:space="preserve">138,26</t>
  </si>
  <si>
    <t xml:space="preserve">DISPOSITIVO DPS CLASSE II, 1 POLO, TENSAO MAXIMA DE 385 V, CORRENTE MAXIMA DE *45* KA (TIPO AC)                                                                                                                                                                                                                                                                                                                                                                                                           </t>
  </si>
  <si>
    <t xml:space="preserve">156,88</t>
  </si>
  <si>
    <t xml:space="preserve">DISPOSITIVO DPS CLASSE II, 1 POLO, TENSAO MAXIMA DE 385 V, CORRENTE MAXIMA DE *90* KA (TIPO AC)                                                                                                                                                                                                                                                                                                                                                                                                           </t>
  </si>
  <si>
    <t xml:space="preserve">295,31</t>
  </si>
  <si>
    <t xml:space="preserve">DISPOSITIVO DPS CLASSE II, 1 POLO, TENSAO MAXIMA DE 460 V, CORRENTE MAXIMA DE *20* KA (TIPO AC)                                                                                                                                                                                                                                                                                                                                                                                                           </t>
  </si>
  <si>
    <t xml:space="preserve">144,69</t>
  </si>
  <si>
    <t xml:space="preserve">DISPOSITIVO DPS CLASSE II, 1 POLO, TENSAO MAXIMA DE 460 V, CORRENTE MAXIMA DE *30* KA (TIPO AC)                                                                                                                                                                                                                                                                                                                                                                                                           </t>
  </si>
  <si>
    <t xml:space="preserve">149,17</t>
  </si>
  <si>
    <t xml:space="preserve">DISPOSITIVO DPS CLASSE II, 1 POLO, TENSAO MAXIMA DE 460 V, CORRENTE MAXIMA DE *45* KA (TIPO AC)                                                                                                                                                                                                                                                                                                                                                                                                           </t>
  </si>
  <si>
    <t xml:space="preserve">175,76</t>
  </si>
  <si>
    <t xml:space="preserve">DISPOSITIVO DPS CLASSE II, 1 POLO, TENSAO MAXIMA DE 460 V, CORRENTE MAXIMA DE *90* KA (TIPO AC)                                                                                                                                                                                                                                                                                                                                                                                                           </t>
  </si>
  <si>
    <t xml:space="preserve">362,67</t>
  </si>
  <si>
    <t xml:space="preserve">DISPOSITIVO DR, 2 POLOS, SENSIBILIDADE DE 30 MA, CORRENTE DE 100 A, TIPO AC                                                                                                                                                                                                                                                                                                                                                                                                                               </t>
  </si>
  <si>
    <t xml:space="preserve">307,81</t>
  </si>
  <si>
    <t xml:space="preserve">DISPOSITIVO DR, 2 POLOS, SENSIBILIDADE DE 30 MA, CORRENTE DE 25 A, TIPO AC                                                                                                                                                                                                                                                                                                                                                                                                                                </t>
  </si>
  <si>
    <t xml:space="preserve">154,55</t>
  </si>
  <si>
    <t xml:space="preserve">DISPOSITIVO DR, 2 POLOS, SENSIBILIDADE DE 30 MA, CORRENTE DE 40 A, TIPO AC                                                                                                                                                                                                                                                                                                                                                                                                                                </t>
  </si>
  <si>
    <t xml:space="preserve">157,30</t>
  </si>
  <si>
    <t xml:space="preserve">DISPOSITIVO DR, 2 POLOS, SENSIBILIDADE DE 30 MA, CORRENTE DE 63 A, TIPO AC                                                                                                                                                                                                                                                                                                                                                                                                                                </t>
  </si>
  <si>
    <t xml:space="preserve">168,22</t>
  </si>
  <si>
    <t xml:space="preserve">DISPOSITIVO DR, 2 POLOS, SENSIBILIDADE DE 30 MA, CORRENTE DE 80 A, TIPO AC                                                                                                                                                                                                                                                                                                                                                                                                                                </t>
  </si>
  <si>
    <t xml:space="preserve">286,84</t>
  </si>
  <si>
    <t xml:space="preserve">DISPOSITIVO DR, 2 POLOS, SENSIBILIDADE DE 300 MA, CORRENTE DE 25 A, TIPO AC                                                                                                                                                                                                                                                                                                                                                                                                                               </t>
  </si>
  <si>
    <t xml:space="preserve">175,00</t>
  </si>
  <si>
    <t xml:space="preserve">DISPOSITIVO DR, 2 POLOS, SENSIBILIDADE DE 300 MA, CORRENTE DE 40 A, TIPO AC                                                                                                                                                                                                                                                                                                                                                                                                                               </t>
  </si>
  <si>
    <t xml:space="preserve">190,88</t>
  </si>
  <si>
    <t xml:space="preserve">DISPOSITIVO DR, 2 POLOS, SENSIBILIDADE DE 300 MA, CORRENTE DE 63 A, TIPO AC                                                                                                                                                                                                                                                                                                                                                                                                                               </t>
  </si>
  <si>
    <t xml:space="preserve">192,02</t>
  </si>
  <si>
    <t xml:space="preserve">DISPOSITIVO DR, 2 POLOS, SENSIBILIDADE DE 300 MA, CORRENTE DE 80 A, TIPO  AC                                                                                                                                                                                                                                                                                                                                                                                                                              </t>
  </si>
  <si>
    <t xml:space="preserve">321,34</t>
  </si>
  <si>
    <t xml:space="preserve">DISPOSITIVO DR, 4 POLOS, SENSIBILIDADE DE 30 MA, CORRENTE DE 100 A, TIPO AC                                                                                                                                                                                                                                                                                                                                                                                                                               </t>
  </si>
  <si>
    <t xml:space="preserve">355,86</t>
  </si>
  <si>
    <t xml:space="preserve">DISPOSITIVO DR, 4 POLOS, SENSIBILIDADE DE 30 MA, CORRENTE DE 25 A, TIPO AC                                                                                                                                                                                                                                                                                                                                                                                                                                </t>
  </si>
  <si>
    <t xml:space="preserve">176,09</t>
  </si>
  <si>
    <t xml:space="preserve">DISPOSITIVO DR, 4 POLOS, SENSIBILIDADE DE 30 MA, CORRENTE DE 40 A, TIPO AC                                                                                                                                                                                                                                                                                                                                                                                                                                </t>
  </si>
  <si>
    <t xml:space="preserve">176,22</t>
  </si>
  <si>
    <t xml:space="preserve">DISPOSITIVO DR, 4 POLOS, SENSIBILIDADE DE 30 MA, CORRENTE DE 63 A, TIPO AC                                                                                                                                                                                                                                                                                                                                                                                                                                </t>
  </si>
  <si>
    <t xml:space="preserve">DISPOSITIVO DR, 4 POLOS, SENSIBILIDADE DE 30 MA, CORRENTE DE 80 A, TIPO AC                                                                                                                                                                                                                                                                                                                                                                                                                                </t>
  </si>
  <si>
    <t xml:space="preserve">358,48</t>
  </si>
  <si>
    <t xml:space="preserve">DISPOSITIVO DR, 4 POLOS, SENSIBILIDADE DE 300 MA, CORRENTE DE 100 A, TIPO AC                                                                                                                                                                                                                                                                                                                                                                                                                              </t>
  </si>
  <si>
    <t xml:space="preserve">576,47</t>
  </si>
  <si>
    <t xml:space="preserve">DISPOSITIVO DR, 4 POLOS, SENSIBILIDADE DE 300 MA, CORRENTE DE 25 A, TIPO AC                                                                                                                                                                                                                                                                                                                                                                                                                               </t>
  </si>
  <si>
    <t xml:space="preserve">218,64</t>
  </si>
  <si>
    <t xml:space="preserve">DISPOSITIVO DR, 4 POLOS, SENSIBILIDADE DE 300 MA, CORRENTE DE 40 A, TIPO AC                                                                                                                                                                                                                                                                                                                                                                                                                               </t>
  </si>
  <si>
    <t xml:space="preserve">256,20</t>
  </si>
  <si>
    <t xml:space="preserve">DISPOSITIVO DR, 4 POLOS, SENSIBILIDADE DE 300 MA, CORRENTE DE 63 A, TIPO AC                                                                                                                                                                                                                                                                                                                                                                                                                               </t>
  </si>
  <si>
    <t xml:space="preserve">246,91</t>
  </si>
  <si>
    <t xml:space="preserve">DISPOSITIVO DR, 4 POLOS, SENSIBILIDADE DE 300 MA, CORRENTE DE 80 A, TIPO AC                                                                                                                                                                                                                                                                                                                                                                                                                               </t>
  </si>
  <si>
    <t xml:space="preserve">572,00</t>
  </si>
  <si>
    <t xml:space="preserve">DISTRIBUIDOR DE AGREGADOS AUTOPROPELIDO, CAP 3 M3, A DIESEL, 6 CC, 176 CV                                                                                                                                                                                                                                                                                                                                                                                                                                 </t>
  </si>
  <si>
    <t xml:space="preserve">366.962,58</t>
  </si>
  <si>
    <t xml:space="preserve">DISTRIBUIDOR DE AGREGADOS REBOCAVEL, CAPACIDADE 1,9 M3, LARGURA DE TRABALHO 3,66 M                                                                                                                                                                                                                                                                                                                                                                                                                        </t>
  </si>
  <si>
    <t xml:space="preserve">84.405,46</t>
  </si>
  <si>
    <t xml:space="preserve">DISTRIBUIDOR METALICO, COM ROSCA, 2 SAIDAS, DN 1" X 1/2", PARA CONEXAO COM ANEL DESLIZANTE EM TUBO PEX                                                                                                                                                                                                                                                                                                                                                                                                    </t>
  </si>
  <si>
    <t xml:space="preserve">52,22</t>
  </si>
  <si>
    <t xml:space="preserve">DISTRIBUIDOR METALICO, COM ROSCA, 2 SAIDAS, DN 3/4" X 1/2", PARA CONEXAO COM ANEL DESLIZANTE EM TUBO PEX                                                                                                                                                                                                                                                                                                                                                                                                  </t>
  </si>
  <si>
    <t xml:space="preserve">46,07</t>
  </si>
  <si>
    <t xml:space="preserve">DISTRIBUIDOR METALICO, COM ROSCA, 3 SAIDAS, DN 1" X 1/2", PARA CONEXAO COM ANEL DESLIZANTE EM TUBO PEX                                                                                                                                                                                                                                                                                                                                                                                                    </t>
  </si>
  <si>
    <t xml:space="preserve">71,33</t>
  </si>
  <si>
    <t xml:space="preserve">DISTRIBUIDOR METALICO, COM ROSCA, 3 SAIDAS, DN 3/4" X 1/2", PARA CONEXAO COM ANEL DESLIZANTE EM TUBO PEX                                                                                                                                                                                                                                                                                                                                                                                                  </t>
  </si>
  <si>
    <t xml:space="preserve">57,38</t>
  </si>
  <si>
    <t xml:space="preserve">DISTRIBUIDOR, PLASTICO, 2 SAIDAS, DN 32 X 16 MM, PARA CONEXAO COM CRIMPAGEM EM TUBO PEX                                                                                                                                                                                                                                                                                                                                                                                                                   </t>
  </si>
  <si>
    <t xml:space="preserve">178,73</t>
  </si>
  <si>
    <t xml:space="preserve">DISTRIBUIDOR, PLASTICO, 2 SAIDAS, DN 32 X 20 MM, PARA CONEXAO COM CRIMPAGEM EM TUBO PEX                                                                                                                                                                                                                                                                                                                                                                                                                   </t>
  </si>
  <si>
    <t xml:space="preserve">193,68</t>
  </si>
  <si>
    <t xml:space="preserve">DISTRIBUIDOR, PLASTICO, 2 SAIDAS, DN 32 X 25 MM, PARA CONEXAO COM CRIMPAGEM EM TUBO PEX                                                                                                                                                                                                                                                                                                                                                                                                                   </t>
  </si>
  <si>
    <t xml:space="preserve">196,48</t>
  </si>
  <si>
    <t xml:space="preserve">DISTRIBUIDOR, PLASTICO, 3 SAIDAS, DN 32 X 16 MM, PARA CONEXAO COM CRIMPAGEM EM TUBO PEX                                                                                                                                                                                                                                                                                                                                                                                                                   </t>
  </si>
  <si>
    <t xml:space="preserve">192,20</t>
  </si>
  <si>
    <t xml:space="preserve">DISTRIBUIDOR, PLASTICO, 3 SAIDAS, DN 32 X 20 MM, PARA CONEXAO COM CRIMPAGEM EM TUBO PEX                                                                                                                                                                                                                                                                                                                                                                                                                   </t>
  </si>
  <si>
    <t xml:space="preserve">225,68</t>
  </si>
  <si>
    <t xml:space="preserve">DISTRIBUIDOR, PLASTICO, 3 SAIDAS, DN 32 X 25 MM, PARA CONEXAO COM CRIMPAGEM EM TUBO PEX                                                                                                                                                                                                                                                                                                                                                                                                                   </t>
  </si>
  <si>
    <t xml:space="preserve">240,84</t>
  </si>
  <si>
    <t xml:space="preserve">DIVISORIA EM GRANITO, COM DUAS FACES POLIDAS, TIPO ANDORINHA/ QUARTZ/ CASTELO/ CORUMBA OU OUTROS EQUIVALENTES DA REGIAO, E=  *3,0*  CM                                                                                                                                                                                                                                                                                                                                                                    </t>
  </si>
  <si>
    <t xml:space="preserve">602,26</t>
  </si>
  <si>
    <t xml:space="preserve">DIVISORIA EM MARMORE, COM DUAS FACES POLIDAS, BRANCO COMUM, E=  *3,0* CM                                                                                                                                                                                                                                                                                                                                                                                                                                  </t>
  </si>
  <si>
    <t xml:space="preserve">582,96</t>
  </si>
  <si>
    <t xml:space="preserve">DIVISORIA, PLACA  PRE-MOLDADA EM GRANILITE, MARMORITE OU GRANITINA,  E = *3 CM                                                                                                                                                                                                                                                                                                                                                                                                                            </t>
  </si>
  <si>
    <t xml:space="preserve">166,43</t>
  </si>
  <si>
    <t xml:space="preserve">DOBRADEIRA ELETROMECANICA DE VERGALHAO, PARA ACO DE DIAMETRO ATE 1 1/2 "Â, MOTOR ELETRICO TRIFASICO, POTENCIA DE 3 HP ATE 5 HP                                                                                                                                                                                                                                                                                                                                                                           </t>
  </si>
  <si>
    <t xml:space="preserve">99.220,23</t>
  </si>
  <si>
    <t xml:space="preserve">DOBRADICA EM ACO/FERRO, 3 1/2" X  3", E= 1,9  A 2 MM, COM ANEL,  CROMADO OU ZINCADO, TAMPA BOLA, COM PARAFUSOS                                                                                                                                                                                                                                                                                                                                                                                            </t>
  </si>
  <si>
    <t xml:space="preserve">27,38</t>
  </si>
  <si>
    <t xml:space="preserve">DOBRADICA EM ACO/FERRO, 3" X 2 1/2", E= 1,2 A 1,8 MM, SEM ANEL,  CROMADO OU ZINCADO, TAMPA CHATA, COM PARAFUSOS                                                                                                                                                                                                                                                                                                                                                                                           </t>
  </si>
  <si>
    <t xml:space="preserve">DOBRADICA EM ACO/FERRO, 3" X 2 1/2", E= 1,9 A 2 MM, SEM ANEL,  CROMADO OU ZINCADO, TAMPA BOLA, COM PARAFUSOS                                                                                                                                                                                                                                                                                                                                                                                              </t>
  </si>
  <si>
    <t xml:space="preserve">15,93</t>
  </si>
  <si>
    <t xml:space="preserve">DOBRADICA EM LATAO, 3 " X 2 1/2 ", E= 1,9 A 2 MM, COM ANEL, CROMADO, TAMPA BOLA, COM PARAFUSOS                                                                                                                                                                                                                                                                                                                                                                                                            </t>
  </si>
  <si>
    <t xml:space="preserve">DOBRADICA TIPO VAI-E-VEM EM ACO/FERRO, TAMANHO 3'', GALVANIZADO, COM PARAFUSOS                                                                                                                                                                                                                                                                                                                                                                                                                            </t>
  </si>
  <si>
    <t xml:space="preserve">84,39</t>
  </si>
  <si>
    <t xml:space="preserve">DOMOS INDIVIDUAL EM ACRILICO BRANCO *95 X 95* CM, SEM INSTALACAO                                                                                                                                                                                                                                                                                                                                                                                                                                          </t>
  </si>
  <si>
    <t xml:space="preserve">588,48</t>
  </si>
  <si>
    <t xml:space="preserve">DOSADOR DE AREIA, CAPACIDADE DE *26* LITROS                                                                                                                                                                                                                                                                                                                                                                                                                                                               </t>
  </si>
  <si>
    <t xml:space="preserve">1.656,54</t>
  </si>
  <si>
    <t xml:space="preserve">DUCHA / CHUVEIRO METALICO, DE PAREDE, ARTICULAVEL, COM BRACO/CANO, SEM DESVIADOR                                                                                                                                                                                                                                                                                                                                                                                                                          </t>
  </si>
  <si>
    <t xml:space="preserve">148,44</t>
  </si>
  <si>
    <t xml:space="preserve">DUCHA / CHUVEIRO METALICO, DE PAREDE, ARTICULAVEL, COM DESVIADOR E DUCHA MANUAL                                                                                                                                                                                                                                                                                                                                                                                                                           </t>
  </si>
  <si>
    <t xml:space="preserve">312,72</t>
  </si>
  <si>
    <t xml:space="preserve">DUCHA / CHUVEIRO PLASTICO SIMPLES, 5 '', BRANCO, PARA ACOPLAR EM HASTE 1/2 ", AGUA FRIA                                                                                                                                                                                                                                                                                                                                                                                                                   </t>
  </si>
  <si>
    <t xml:space="preserve">10,80</t>
  </si>
  <si>
    <t xml:space="preserve">DUCHA HIGIENICA PLASTICA COM REGISTRO METALICO 1/2 "                                                                                                                                                                                                                                                                                                                                                                                                                                                      </t>
  </si>
  <si>
    <t xml:space="preserve">95,18</t>
  </si>
  <si>
    <t xml:space="preserve">DUMPER COM CAPACIDADE DE CARGA DE 1700 KG, PARTIDA ELETRICA, MOTOR DIESEL COM POTENCIA DE 16 CV                                                                                                                                                                                                                                                                                                                                                                                                           </t>
  </si>
  <si>
    <t xml:space="preserve">118.808,39</t>
  </si>
  <si>
    <t xml:space="preserve">ELEMENTO VAZADO CERAMICO DIAGONAL (TIPO FLOR/QUADRADO/XIS) 25 X 18 X 7 CM                                                                                                                                                                                                                                                                                                                                                                                                                                 </t>
  </si>
  <si>
    <t xml:space="preserve">3,33</t>
  </si>
  <si>
    <t xml:space="preserve">ELEMENTO VAZADO CERAMICO QUADRADO (TIPO RETO OU REDONDO), *7 A 9 X 20 X 20* CM (L X A X C)                                                                                                                                                                                                                                                                                                                                                                                                                </t>
  </si>
  <si>
    <t xml:space="preserve">ELEMENTO VAZADO DE CONCRETO, QUADRICULADO, 1 FURO *10 X 10 X 10* CM                                                                                                                                                                                                                                                                                                                                                                                                                                       </t>
  </si>
  <si>
    <t xml:space="preserve">ELEMENTO VAZADO DE CONCRETO, QUADRICULADO, 1 FURO *20 X 10 X 7* CM                                                                                                                                                                                                                                                                                                                                                                                                                                        </t>
  </si>
  <si>
    <t xml:space="preserve">ELEMENTO VAZADO DE CONCRETO, QUADRICULADO, 1 FURO *20 X 20 X 6,5* CM                                                                                                                                                                                                                                                                                                                                                                                                                                      </t>
  </si>
  <si>
    <t xml:space="preserve">14,03</t>
  </si>
  <si>
    <t xml:space="preserve">ELEMENTO VAZADO DE CONCRETO, QUADRICULADO, 16 FUROS *29 X 29 X 6* CM                                                                                                                                                                                                                                                                                                                                                                                                                                      </t>
  </si>
  <si>
    <t xml:space="preserve">16,93</t>
  </si>
  <si>
    <t xml:space="preserve">ELEMENTO VAZADO DE CONCRETO, QUADRICULADO, 16 FUROS *33 X 33 X 10* CM                                                                                                                                                                                                                                                                                                                                                                                                                                     </t>
  </si>
  <si>
    <t xml:space="preserve">19,72</t>
  </si>
  <si>
    <t xml:space="preserve">ELEMENTO VAZADO DE CONCRETO, QUADRICULADO, 16 FUROS *40 X 40 X 7* CM                                                                                                                                                                                                                                                                                                                                                                                                                                      </t>
  </si>
  <si>
    <t xml:space="preserve">21,93</t>
  </si>
  <si>
    <t xml:space="preserve">ELEMENTO VAZADO DE CONCRETO, QUADRICULADO, 16 FUROS *50 X 50 X 7* CM                                                                                                                                                                                                                                                                                                                                                                                                                                      </t>
  </si>
  <si>
    <t xml:space="preserve">ELEMENTO VAZADO DE CONCRETO, QUADRICULADO, 25 FUROS *50 X 50 X 5* CM                                                                                                                                                                                                                                                                                                                                                                                                                                      </t>
  </si>
  <si>
    <t xml:space="preserve">26,02</t>
  </si>
  <si>
    <t xml:space="preserve">ELEMENTO VAZADO DE CONCRETO, VENEZIANA *39 X 22 X 15* CM                                                                                                                                                                                                                                                                                                                                                                                                                                                  </t>
  </si>
  <si>
    <t xml:space="preserve">13,52</t>
  </si>
  <si>
    <t xml:space="preserve">ELEMENTO VAZADO DE CONCRETO, VENEZIANA *39 X 29 X 10* CM                                                                                                                                                                                                                                                                                                                                                                                                                                                  </t>
  </si>
  <si>
    <t xml:space="preserve">ELEMENTO VAZADO DE CONCRETO, VENEZIANA *40 X 10 X 10* CM                                                                                                                                                                                                                                                                                                                                                                                                                                                  </t>
  </si>
  <si>
    <t xml:space="preserve">11,90</t>
  </si>
  <si>
    <t xml:space="preserve">ELETRICISTA                                                                                                                                                                                                                                                                                                                                                                                                                                                                                               </t>
  </si>
  <si>
    <t xml:space="preserve">ELETRICISTA (MENSALISTA)                                                                                                                                                                                                                                                                                                                                                                                                                                                                                  </t>
  </si>
  <si>
    <t xml:space="preserve">ELETRICISTA DE MANUTENCAO INDUSTRIAL                                                                                                                                                                                                                                                                                                                                                                                                                                                                      </t>
  </si>
  <si>
    <t xml:space="preserve">16,99</t>
  </si>
  <si>
    <t xml:space="preserve">ELETRICISTA DE MANUTENCAO INDUSTRIAL (MENSALISTA)                                                                                                                                                                                                                                                                                                                                                                                                                                                         </t>
  </si>
  <si>
    <t xml:space="preserve">2.999,50</t>
  </si>
  <si>
    <t xml:space="preserve">ELETRODO REVESTIDO AWS - E-6010, DIAMETRO IGUAL A 4,00 MM                                                                                                                                                                                                                                                                                                                                                                                                                                                 </t>
  </si>
  <si>
    <t xml:space="preserve">29,35</t>
  </si>
  <si>
    <t xml:space="preserve">ELETRODO REVESTIDO AWS - E6013, DIAMETRO IGUAL A 2,50 MM                                                                                                                                                                                                                                                                                                                                                                                                                                                  </t>
  </si>
  <si>
    <t xml:space="preserve">26,89</t>
  </si>
  <si>
    <t xml:space="preserve">ELETRODO REVESTIDO AWS - E6013, DIAMETRO IGUAL A 4,00 MM                                                                                                                                                                                                                                                                                                                                                                                                                                                  </t>
  </si>
  <si>
    <t xml:space="preserve">25,83</t>
  </si>
  <si>
    <t xml:space="preserve">ELETRODO REVESTIDO AWS - E7018, DIAMETRO IGUAL A 4,00 MM                                                                                                                                                                                                                                                                                                                                                                                                                                                  </t>
  </si>
  <si>
    <t xml:space="preserve">28,00</t>
  </si>
  <si>
    <t xml:space="preserve">ELETRODUTO DE PVC RIGIDO ROSCAVEL DE 1 ", SEM LUVA                                                                                                                                                                                                                                                                                                                                                                                                                                                        </t>
  </si>
  <si>
    <t xml:space="preserve">5,06</t>
  </si>
  <si>
    <t xml:space="preserve">ELETRODUTO DE PVC RIGIDO ROSCAVEL DE 1 1/2 ", SEM LUVA                                                                                                                                                                                                                                                                                                                                                                                                                                                    </t>
  </si>
  <si>
    <t xml:space="preserve">7,40</t>
  </si>
  <si>
    <t xml:space="preserve">ELETRODUTO DE PVC RIGIDO ROSCAVEL DE 1 1/4 ", SEM LUVA                                                                                                                                                                                                                                                                                                                                                                                                                                                    </t>
  </si>
  <si>
    <t xml:space="preserve">6,73</t>
  </si>
  <si>
    <t xml:space="preserve">ELETRODUTO DE PVC RIGIDO ROSCAVEL DE 1/2 ", SEM LUVA                                                                                                                                                                                                                                                                                                                                                                                                                                                      </t>
  </si>
  <si>
    <t xml:space="preserve">2,60</t>
  </si>
  <si>
    <t xml:space="preserve">ELETRODUTO DE PVC RIGIDO ROSCAVEL DE 2 ", SEM LUVA                                                                                                                                                                                                                                                                                                                                                                                                                                                        </t>
  </si>
  <si>
    <t xml:space="preserve">12,10</t>
  </si>
  <si>
    <t xml:space="preserve">ELETRODUTO DE PVC RIGIDO ROSCAVEL DE 2 1/2 ", SEM LUVA                                                                                                                                                                                                                                                                                                                                                                                                                                                    </t>
  </si>
  <si>
    <t xml:space="preserve">17,65</t>
  </si>
  <si>
    <t xml:space="preserve">ELETRODUTO DE PVC RIGIDO ROSCAVEL DE 3 ", SEM LUVA                                                                                                                                                                                                                                                                                                                                                                                                                                                        </t>
  </si>
  <si>
    <t xml:space="preserve">22,13</t>
  </si>
  <si>
    <t xml:space="preserve">ELETRODUTO DE PVC RIGIDO ROSCAVEL DE 3/4 ", SEM LUVA                                                                                                                                                                                                                                                                                                                                                                                                                                                      </t>
  </si>
  <si>
    <t xml:space="preserve">ELETRODUTO DE PVC RIGIDO ROSCAVEL DE 4 ", SEM LUVA                                                                                                                                                                                                                                                                                                                                                                                                                                                        </t>
  </si>
  <si>
    <t xml:space="preserve">34,88</t>
  </si>
  <si>
    <t xml:space="preserve">ELETRODUTO DE PVC RIGIDO SOLDAVEL, CLASSE B, DE 20 MM                                                                                                                                                                                                                                                                                                                                                                                                                                                     </t>
  </si>
  <si>
    <t xml:space="preserve">1,51</t>
  </si>
  <si>
    <t xml:space="preserve">ELETRODUTO DE PVC RIGIDO SOLDAVEL, CLASSE B, DE 25 MM                                                                                                                                                                                                                                                                                                                                                                                                                                                     </t>
  </si>
  <si>
    <t xml:space="preserve">ELETRODUTO DE PVC RIGIDO SOLDAVEL, CLASSE B, DE 32 MM                                                                                                                                                                                                                                                                                                                                                                                                                                                     </t>
  </si>
  <si>
    <t xml:space="preserve">2,92</t>
  </si>
  <si>
    <t xml:space="preserve">ELETRODUTO DE PVC RIGIDO SOLDAVEL, CLASSE B, DE 40 MM                                                                                                                                                                                                                                                                                                                                                                                                                                                     </t>
  </si>
  <si>
    <t xml:space="preserve">4,06</t>
  </si>
  <si>
    <t xml:space="preserve">ELETRODUTO DE PVC RIGIDO SOLDAVEL, CLASSE B, DE 50 MM                                                                                                                                                                                                                                                                                                                                                                                                                                                     </t>
  </si>
  <si>
    <t xml:space="preserve">ELETRODUTO DE PVC RIGIDO SOLDAVEL, CLASSE B, DE 60 MM                                                                                                                                                                                                                                                                                                                                                                                                                                                     </t>
  </si>
  <si>
    <t xml:space="preserve">7,16</t>
  </si>
  <si>
    <t xml:space="preserve">ELETRODUTO FLEXIVEL PLANO EM PEAD, COR PRETA E LARANJA,  DIAMETRO 32 MM                                                                                                                                                                                                                                                                                                                                                                                                                                   </t>
  </si>
  <si>
    <t xml:space="preserve">ELETRODUTO FLEXIVEL PLANO EM PEAD, COR PRETA E LARANJA,  DIAMETRO 40 MM                                                                                                                                                                                                                                                                                                                                                                                                                                   </t>
  </si>
  <si>
    <t xml:space="preserve">ELETRODUTO FLEXIVEL PLANO EM PEAD, COR PRETA E LARANJA, DIAMETRO 25 MM                                                                                                                                                                                                                                                                                                                                                                                                                                    </t>
  </si>
  <si>
    <t xml:space="preserve">1,52</t>
  </si>
  <si>
    <t xml:space="preserve">ELETRODUTO FLEXIVEL, EM ACO GALVANIZADO, REVESTIDO EXTERNAMENTE COM PVC PRETO, DIAMETRO EXTERNO DE 25 MM (3/4"), TIPO SEALTUBO                                                                                                                                                                                                                                                                                                                                                                            </t>
  </si>
  <si>
    <t xml:space="preserve">10,98</t>
  </si>
  <si>
    <t xml:space="preserve">ELETRODUTO FLEXIVEL, EM ACO GALVANIZADO, REVESTIDO EXTERNAMENTE COM PVC PRETO, DIAMETRO EXTERNO DE 32 MM (1"), TIPO SEALTUBO                                                                                                                                                                                                                                                                                                                                                                              </t>
  </si>
  <si>
    <t xml:space="preserve">ELETRODUTO FLEXIVEL, EM ACO GALVANIZADO, REVESTIDO EXTERNAMENTE COM PVC PRETO, DIAMETRO EXTERNO DE 40 MM (1 1/4"), TIPO SEALTUBO                                                                                                                                                                                                                                                                                                                                                                          </t>
  </si>
  <si>
    <t xml:space="preserve">21,73</t>
  </si>
  <si>
    <t xml:space="preserve">ELETRODUTO FLEXIVEL, EM ACO GALVANIZADO, REVESTIDO EXTERNAMENTE COM PVC PRETO, DIAMETRO EXTERNO DE 50 MM( 1 1/2"), TIPO SEALTUBO                                                                                                                                                                                                                                                                                                                                                                          </t>
  </si>
  <si>
    <t xml:space="preserve">27,97</t>
  </si>
  <si>
    <t xml:space="preserve">ELETRODUTO FLEXIVEL, EM ACO GALVANIZADO, REVESTIDO EXTERNAMENTE COM PVC PRETO, DIAMETRO EXTERNO DE 60 MM (2"), TIPO SEALTUBO                                                                                                                                                                                                                                                                                                                                                                              </t>
  </si>
  <si>
    <t xml:space="preserve">37,26</t>
  </si>
  <si>
    <t xml:space="preserve">ELETRODUTO FLEXIVEL, EM ACO GALVANIZADO, REVESTIDO EXTERNAMENTE COM PVC PRETO, DIAMETRO EXTERNO DE 75 MM (2 1/2"), TIPO SEALTUBO                                                                                                                                                                                                                                                                                                                                                                          </t>
  </si>
  <si>
    <t xml:space="preserve">58,07</t>
  </si>
  <si>
    <t xml:space="preserve">ELETRODUTO FLEXIVEL, EM ACO, TIPO CONDUITE, DIAMETRO DE 1 1/2"                                                                                                                                                                                                                                                                                                                                                                                                                                            </t>
  </si>
  <si>
    <t xml:space="preserve">ELETRODUTO FLEXIVEL, EM ACO, TIPO CONDUITE, DIAMETRO DE 1 1/4"                                                                                                                                                                                                                                                                                                                                                                                                                                            </t>
  </si>
  <si>
    <t xml:space="preserve">ELETRODUTO FLEXIVEL, EM ACO, TIPO CONDUITE, DIAMETRO DE 1/2"                                                                                                                                                                                                                                                                                                                                                                                                                                              </t>
  </si>
  <si>
    <t xml:space="preserve">6,99</t>
  </si>
  <si>
    <t xml:space="preserve">ELETRODUTO FLEXIVEL, EM ACO, TIPO CONDUITE, DIAMETRO DE 1"                                                                                                                                                                                                                                                                                                                                                                                                                                                </t>
  </si>
  <si>
    <t xml:space="preserve">12,42</t>
  </si>
  <si>
    <t xml:space="preserve">ELETRODUTO FLEXIVEL, EM ACO, TIPO CONDUITE, DIAMETRO DE 2 1/2"                                                                                                                                                                                                                                                                                                                                                                                                                                            </t>
  </si>
  <si>
    <t xml:space="preserve">51,78</t>
  </si>
  <si>
    <t xml:space="preserve">ELETRODUTO FLEXIVEL, EM ACO, TIPO CONDUITE, DIAMETRO DE 2"                                                                                                                                                                                                                                                                                                                                                                                                                                                </t>
  </si>
  <si>
    <t xml:space="preserve">31,62</t>
  </si>
  <si>
    <t xml:space="preserve">ELETRODUTO FLEXIVEL, EM ACO, TIPO CONDUITE, DIAMETRO DE 3"                                                                                                                                                                                                                                                                                                                                                                                                                                                </t>
  </si>
  <si>
    <t xml:space="preserve">58,31</t>
  </si>
  <si>
    <t xml:space="preserve">ELETRODUTO METALICO FLEXIVEL REVESTIDO COM PVC PRETO, DIAMETRO EXTERNO DE 15 MM (3/8"), TIPO COPEX                                                                                                                                                                                                                                                                                                                                                                                                        </t>
  </si>
  <si>
    <t xml:space="preserve">10,13</t>
  </si>
  <si>
    <t xml:space="preserve">ELETRODUTO PVC FLEXIVEL CORRUGADO, COR AMARELA, DE 16 MM                                                                                                                                                                                                                                                                                                                                                                                                                                                  </t>
  </si>
  <si>
    <t xml:space="preserve">1,32</t>
  </si>
  <si>
    <t xml:space="preserve">ELETRODUTO PVC FLEXIVEL CORRUGADO, COR AMARELA, DE 20 MM                                                                                                                                                                                                                                                                                                                                                                                                                                                  </t>
  </si>
  <si>
    <t xml:space="preserve">1,57</t>
  </si>
  <si>
    <t xml:space="preserve">ELETRODUTO PVC FLEXIVEL CORRUGADO, COR AMARELA, DE 25 MM                                                                                                                                                                                                                                                                                                                                                                                                                                                  </t>
  </si>
  <si>
    <t xml:space="preserve">1,70</t>
  </si>
  <si>
    <t xml:space="preserve">ELETRODUTO PVC FLEXIVEL CORRUGADO, COR AMARELA, DE 32 MM                                                                                                                                                                                                                                                                                                                                                                                                                                                  </t>
  </si>
  <si>
    <t xml:space="preserve">ELETRODUTO PVC FLEXIVEL CORRUGADO, REFORCADO, COR LARANJA, DE 20 MM, PARA LAJES E PISOS                                                                                                                                                                                                                                                                                                                                                                                                                   </t>
  </si>
  <si>
    <t xml:space="preserve">ELETRODUTO PVC FLEXIVEL CORRUGADO, REFORCADO, COR LARANJA, DE 25 MM, PARA LAJES E PISOS                                                                                                                                                                                                                                                                                                                                                                                                                   </t>
  </si>
  <si>
    <t xml:space="preserve">2,59</t>
  </si>
  <si>
    <t xml:space="preserve">ELETRODUTO PVC FLEXIVEL CORRUGADO, REFORCADO, COR LARANJA, DE 32 MM, PARA LAJES E PISOS                                                                                                                                                                                                                                                                                                                                                                                                                   </t>
  </si>
  <si>
    <t xml:space="preserve">ELETRODUTO/CONDULETE DE PVC RIGIDO, LISO, COR CINZA, DE 1/2", PARA INSTALACOES APARENTES (NBR 5410)                                                                                                                                                                                                                                                                                                                                                                                                       </t>
  </si>
  <si>
    <t xml:space="preserve">7,46</t>
  </si>
  <si>
    <t xml:space="preserve">ELETRODUTO/CONDULETE DE PVC RIGIDO, LISO, COR CINZA, DE 1", PARA INSTALACOES APARENTES (NBR 5410)                                                                                                                                                                                                                                                                                                                                                                                                         </t>
  </si>
  <si>
    <t xml:space="preserve">ELETRODUTO/CONDULETE DE PVC RIGIDO, LISO, COR CINZA, DE 3/4", PARA INSTALACOES APARENTES (NBR 5410)                                                                                                                                                                                                                                                                                                                                                                                                       </t>
  </si>
  <si>
    <t xml:space="preserve">9,51</t>
  </si>
  <si>
    <t xml:space="preserve">ELETRODUTO/DUTO PEAD FLEXIVEL PAREDE SIMPLES, CORRUGACAO HELICOIDAL, COR PRETA, SEM ROSCA, DE 1 1/2", PARA CABEAMENTO SUBTERRANEO (NBR 15715)                                                                                                                                                                                                                                                                                                                                                             </t>
  </si>
  <si>
    <t xml:space="preserve">3,90</t>
  </si>
  <si>
    <t xml:space="preserve">ELETRODUTO/DUTO PEAD FLEXIVEL PAREDE SIMPLES, CORRUGACAO HELICOIDAL, COR PRETA, SEM ROSCA, DE 1 1/4", PARA CABEAMENTO SUBTERRANEO (NBR 15715)                                                                                                                                                                                                                                                                                                                                                             </t>
  </si>
  <si>
    <t xml:space="preserve">3,40</t>
  </si>
  <si>
    <t xml:space="preserve">ELETRODUTO/DUTO PEAD FLEXIVEL PAREDE SIMPLES, CORRUGACAO HELICOIDAL, COR PRETA, SEM ROSCA, DE 2",  PARA CABEAMENTO SUBTERRANEO (NBR 15715)                                                                                                                                                                                                                                                                                                                                                                </t>
  </si>
  <si>
    <t xml:space="preserve">5,60</t>
  </si>
  <si>
    <t xml:space="preserve">ELETRODUTO/DUTO PEAD FLEXIVEL PAREDE SIMPLES, CORRUGACAO HELICOIDAL, COR PRETA, SEM ROSCA, DE 3",  PARA CABEAMENTO SUBTERRANEO (NBR 15715)                                                                                                                                                                                                                                                                                                                                                                </t>
  </si>
  <si>
    <t xml:space="preserve">ELETRODUTO/DUTO PEAD FLEXIVEL PAREDE SIMPLES, CORRUGACAO HELICOIDAL, COR PRETA, SEM ROSCA, DE 4", PARA CABEAMENTO SUBTERRANEO (NBR 15715)                                                                                                                                                                                                                                                                                                                                                                 </t>
  </si>
  <si>
    <t xml:space="preserve">10,93</t>
  </si>
  <si>
    <t xml:space="preserve">ELETROTECNICO                                                                                                                                                                                                                                                                                                                                                                                                                                                                                             </t>
  </si>
  <si>
    <t xml:space="preserve">20,71</t>
  </si>
  <si>
    <t xml:space="preserve">ELETROTECNICO (MENSALISTA)                                                                                                                                                                                                                                                                                                                                                                                                                                                                                </t>
  </si>
  <si>
    <t xml:space="preserve">3.656,72</t>
  </si>
  <si>
    <t xml:space="preserve">ELEVADOR DE CARGA A CABO, CABINE SEMI FECHADA 2,0 X 1,5 X 2,0 M, CAPACIDADE DE CARGA 1000 KG, TORRE  2,38 X 2,21 X 15 M, GUINCHO DE EMBREAGEM, FREIO DE SEGURANCA, LIMITADOR DE VELOCIDADE E CANCELA                                                                                                                                                                                                                                                                                                      </t>
  </si>
  <si>
    <t xml:space="preserve">61.475,87</t>
  </si>
  <si>
    <t xml:space="preserve">ELEVADOR DE CREMALHEIRA CABINE FECHADA 1,5 X 2,5 X 2,35 M (UMA POR TORRE), CAPACIDADE DE CARGA 1200 KG (15 PESSOAS), TORRE  24 M (16 MODULOS), FREIO DE SEGURANCA, LIMITADOR DE CARGA                                                                                                                                                                                                                                                                                                                     </t>
  </si>
  <si>
    <t xml:space="preserve">289.427,23</t>
  </si>
  <si>
    <t xml:space="preserve">EMENDA PARA CALHA PLUVIAL, PVC, DIAMETRO ENTRE 119 E 170 MM, PARA DRENAGEM PREDIAL                                                                                                                                                                                                                                                                                                                                                                                                                        </t>
  </si>
  <si>
    <t xml:space="preserve">13,68</t>
  </si>
  <si>
    <t xml:space="preserve">EMULSAO ASFALTICA ANIONICA                                                                                                                                                                                                                                                                                                                                                                                                                                                                                </t>
  </si>
  <si>
    <t xml:space="preserve">8,11</t>
  </si>
  <si>
    <t xml:space="preserve">EMULSAO ASFALTICA CATIONICA RL-1C PARA USO EM PAVIMENTACAO ASFALTICA (COLETADO CAIXA NA ANP ACRESCIDO DE ICMS)                                                                                                                                                                                                                                                                                                                                                                                            </t>
  </si>
  <si>
    <t xml:space="preserve">3.249,22</t>
  </si>
  <si>
    <t xml:space="preserve">EMULSAO ASFALTICA CATIONICA RR-2C PARA USO EM PAVIMENTACAO ASFALTICA (COLETADO CAIXA NA ANP ACRESCIDO DE ICMS)                                                                                                                                                                                                                                                                                                                                                                                            </t>
  </si>
  <si>
    <t xml:space="preserve">EMULSAO EXPLOSIVA EM CARTUCHOS DE 1" X 12", DENSIDADE 1.15 G/CM3, INICIACAO ESPOLETA N. 8 / CORDEL                                                                                                                                                                                                                                                                                                                                                                                                        </t>
  </si>
  <si>
    <t xml:space="preserve">24,46</t>
  </si>
  <si>
    <t xml:space="preserve">EMULSAO EXPLOSIVA EM CARTUCHOS DE 1" X 24", DENSIDADE 1.15 G/CM3, INICIACAO ESPOLETA N. 8 / CORDEL                                                                                                                                                                                                                                                                                                                                                                                                        </t>
  </si>
  <si>
    <t xml:space="preserve">EMULSAO EXPLOSIVA EM CARTUCHOS DE 1" X 8", DENSIDADE 1.15 G/CM3, INICIACAO ESPOLETA N. 8 / CORDEL                                                                                                                                                                                                                                                                                                                                                                                                         </t>
  </si>
  <si>
    <t xml:space="preserve">EMULSAO EXPLOSIVA EM CARTUCHOS DE 2 1/2" X 24", DENSIDADE 1.15 G/CM3, INICIACAO ESPOLETA N. 8 / CORDEL                                                                                                                                                                                                                                                                                                                                                                                                    </t>
  </si>
  <si>
    <t xml:space="preserve">18,51</t>
  </si>
  <si>
    <t xml:space="preserve">EMULSAO EXPLOSIVA EM CARTUCHOS DE 2 1/4" X 24", DENSIDADE 1.15 G/CM3, INICIACAO ESPOLETA N. 8 / CORDEL                                                                                                                                                                                                                                                                                                                                                                                                    </t>
  </si>
  <si>
    <t xml:space="preserve">EMULSAO EXPLOSIVA EM CARTUCHOS DE 2" X 24", DENSIDADE 1.15 G/CM3, INICIACAO ESPOLETA N. 8 / CORDEL                                                                                                                                                                                                                                                                                                                                                                                                        </t>
  </si>
  <si>
    <t xml:space="preserve">ENCANADOR OU BOMBEIRO HIDRAULICO                                                                                                                                                                                                                                                                                                                                                                                                                                                                          </t>
  </si>
  <si>
    <t xml:space="preserve">ENCANADOR OU BOMBEIRO HIDRAULICO (MENSALISTA)                                                                                                                                                                                                                                                                                                                                                                                                                                                             </t>
  </si>
  <si>
    <t xml:space="preserve">ENCARREGADO GERAL DE OBRAS                                                                                                                                                                                                                                                                                                                                                                                                                                                                                </t>
  </si>
  <si>
    <t xml:space="preserve">42,24</t>
  </si>
  <si>
    <t xml:space="preserve">ENCARREGADO GERAL DE OBRAS (MENSALISTA)                                                                                                                                                                                                                                                                                                                                                                                                                                                                   </t>
  </si>
  <si>
    <t xml:space="preserve">7.451,61</t>
  </si>
  <si>
    <t xml:space="preserve">ENDURECEDOR MINERAL DE BASE CIMENTICIA PARA PISO DE CONCRETO                                                                                                                                                                                                                                                                                                                                                                                                                                              </t>
  </si>
  <si>
    <t xml:space="preserve">9,00</t>
  </si>
  <si>
    <t xml:space="preserve">ENERGIA ELETRICA ATE 2000 KWH INDUSTRIAL, SEM DEMANDA                                                                                                                                                                                                                                                                                                                                                                                                                                                     </t>
  </si>
  <si>
    <t xml:space="preserve">KW/H  </t>
  </si>
  <si>
    <t xml:space="preserve">1,11</t>
  </si>
  <si>
    <t xml:space="preserve">ENERGIA ELETRICA COMERCIAL, BAIXA TENSAO, RELATIVA AO CONSUMO DE ATE 100 KWH, INCLUINDO ICMS, PIS/PASEP E COFINS                                                                                                                                                                                                                                                                                                                                                                                          </t>
  </si>
  <si>
    <t xml:space="preserve">1,13</t>
  </si>
  <si>
    <t xml:space="preserve">ENGATE / RABICHO FLEXIVEL INOX 1/2 " X 30 CM                                                                                                                                                                                                                                                                                                                                                                                                                                                              </t>
  </si>
  <si>
    <t xml:space="preserve">35,43</t>
  </si>
  <si>
    <t xml:space="preserve">ENGATE / RABICHO FLEXIVEL INOX 1/2 " X 40 CM                                                                                                                                                                                                                                                                                                                                                                                                                                                              </t>
  </si>
  <si>
    <t xml:space="preserve">38,79</t>
  </si>
  <si>
    <t xml:space="preserve">ENGATE/RABICHO FLEXIVEL PLASTICO (PVC OU ABS) BRANCO 1/2 " X 30 CM                                                                                                                                                                                                                                                                                                                                                                                                                                        </t>
  </si>
  <si>
    <t xml:space="preserve">ENGATE/RABICHO FLEXIVEL PLASTICO (PVC OU ABS) BRANCO 1/2 " X 40 CM                                                                                                                                                                                                                                                                                                                                                                                                                                        </t>
  </si>
  <si>
    <t xml:space="preserve">ENGENHEIRO CIVIL DE OBRA JUNIOR                                                                                                                                                                                                                                                                                                                                                                                                                                                                           </t>
  </si>
  <si>
    <t xml:space="preserve">83,66</t>
  </si>
  <si>
    <t xml:space="preserve">ENGENHEIRO CIVIL DE OBRA JUNIOR (MENSALISTA)                                                                                                                                                                                                                                                                                                                                                                                                                                                              </t>
  </si>
  <si>
    <t xml:space="preserve">14.758,92</t>
  </si>
  <si>
    <t xml:space="preserve">ENGENHEIRO CIVIL DE OBRA PLENO                                                                                                                                                                                                                                                                                                                                                                                                                                                                            </t>
  </si>
  <si>
    <t xml:space="preserve">95,20</t>
  </si>
  <si>
    <t xml:space="preserve">ENGENHEIRO CIVIL DE OBRA PLENO (MENSALISTA)                                                                                                                                                                                                                                                                                                                                                                                                                                                               </t>
  </si>
  <si>
    <t xml:space="preserve">16.798,69</t>
  </si>
  <si>
    <t xml:space="preserve">ENGENHEIRO CIVIL DE OBRA SENIOR                                                                                                                                                                                                                                                                                                                                                                                                                                                                           </t>
  </si>
  <si>
    <t xml:space="preserve">130,16</t>
  </si>
  <si>
    <t xml:space="preserve">ENGENHEIRO CIVIL DE OBRA SENIOR (MENSALISTA)                                                                                                                                                                                                                                                                                                                                                                                                                                                              </t>
  </si>
  <si>
    <t xml:space="preserve">22.963,34</t>
  </si>
  <si>
    <t xml:space="preserve">ENGENHEIRO CIVIL JUNIOR                                                                                                                                                                                                                                                                                                                                                                                                                                                                                   </t>
  </si>
  <si>
    <t xml:space="preserve">84,87</t>
  </si>
  <si>
    <t xml:space="preserve">ENGENHEIRO CIVIL JUNIOR (MENSALISTA)                                                                                                                                                                                                                                                                                                                                                                                                                                                                      </t>
  </si>
  <si>
    <t xml:space="preserve">14.974,22</t>
  </si>
  <si>
    <t xml:space="preserve">ENGENHEIRO CIVIL PLENO                                                                                                                                                                                                                                                                                                                                                                                                                                                                                    </t>
  </si>
  <si>
    <t xml:space="preserve">95,74</t>
  </si>
  <si>
    <t xml:space="preserve">ENGENHEIRO CIVIL PLENO (MENSALISTA)                                                                                                                                                                                                                                                                                                                                                                                                                                                                       </t>
  </si>
  <si>
    <t xml:space="preserve">16.893,87</t>
  </si>
  <si>
    <t xml:space="preserve">ENGENHEIRO CIVIL SENIOR                                                                                                                                                                                                                                                                                                                                                                                                                                                                                   </t>
  </si>
  <si>
    <t xml:space="preserve">131,22</t>
  </si>
  <si>
    <t xml:space="preserve">ENGENHEIRO CIVIL SENIOR (MENSALISTA)                                                                                                                                                                                                                                                                                                                                                                                                                                                                      </t>
  </si>
  <si>
    <t xml:space="preserve">23.151,46</t>
  </si>
  <si>
    <t xml:space="preserve">ENGENHEIRO ELETRICISTA                                                                                                                                                                                                                                                                                                                                                                                                                                                                                    </t>
  </si>
  <si>
    <t xml:space="preserve">ENGENHEIRO ELETRICISTA (MENSALISTA)                                                                                                                                                                                                                                                                                                                                                                                                                                                                       </t>
  </si>
  <si>
    <t xml:space="preserve">ENGENHEIRO SANITARISTA                                                                                                                                                                                                                                                                                                                                                                                                                                                                                    </t>
  </si>
  <si>
    <t xml:space="preserve">ENGENHEIRO SANITARISTA (MENSALISTA)                                                                                                                                                                                                                                                                                                                                                                                                                                                                       </t>
  </si>
  <si>
    <t xml:space="preserve">ENXADA ESTREITA *25 X 23* CM COM CABO                                                                                                                                                                                                                                                                                                                                                                                                                                                                     </t>
  </si>
  <si>
    <t xml:space="preserve">48,31</t>
  </si>
  <si>
    <t xml:space="preserve">EPI - FAMILIA ALMOXARIFE - HORISTA (ENCARGOS COMPLEMENTARES - COLETADO CAIXA)                                                                                                                                                                                                                                                                                                                                                                                                                             </t>
  </si>
  <si>
    <t xml:space="preserve">0,69</t>
  </si>
  <si>
    <t xml:space="preserve">EPI - FAMILIA ALMOXARIFE - MENSALISTA (ENCARGOS COMPLEMENTARES - COLETADO CAIXA)                                                                                                                                                                                                                                                                                                                                                                                                                          </t>
  </si>
  <si>
    <t xml:space="preserve">130,43</t>
  </si>
  <si>
    <t xml:space="preserve">EPI - FAMILIA CARPINTEIRO DE FORMAS - HORISTA (ENCARGOS COMPLEMENTARES - COLETADO CAIXA)                                                                                                                                                                                                                                                                                                                                                                                                                  </t>
  </si>
  <si>
    <t xml:space="preserve">1,26</t>
  </si>
  <si>
    <t xml:space="preserve">EPI - FAMILIA CARPINTEIRO DE FORMAS - MENSALISTA (ENCARGOS COMPLEMENTARES - COLETADO CAIXA)                                                                                                                                                                                                                                                                                                                                                                                                               </t>
  </si>
  <si>
    <t xml:space="preserve">238,17</t>
  </si>
  <si>
    <t xml:space="preserve">EPI - FAMILIA ELETRICISTA - HORISTA (ENCARGOS COMPLEMENTARES - COLETADO CAIXA)                                                                                                                                                                                                                                                                                                                                                                                                                            </t>
  </si>
  <si>
    <t xml:space="preserve">EPI - FAMILIA ELETRICISTA - MENSALISTA (ENCARGOS COMPLEMENTARES - COLETADO CAIXA)                                                                                                                                                                                                                                                                                                                                                                                                                         </t>
  </si>
  <si>
    <t xml:space="preserve">201,65</t>
  </si>
  <si>
    <t xml:space="preserve">EPI - FAMILIA ENCANADOR - HORISTA (ENCARGOS COMPLEMENTARES - COLETADO CAIXA)                                                                                                                                                                                                                                                                                                                                                                                                                              </t>
  </si>
  <si>
    <t xml:space="preserve">EPI - FAMILIA ENCANADOR - MENSALISTA (ENCARGOS COMPLEMENTARES - COLETADO CAIXA)                                                                                                                                                                                                                                                                                                                                                                                                                           </t>
  </si>
  <si>
    <t xml:space="preserve">177,43</t>
  </si>
  <si>
    <t xml:space="preserve">EPI - FAMILIA ENCARREGADO GERAL - HORISTA (ENCARGOS COMPLEMENTARES - COLETADO CAIXA)                                                                                                                                                                                                                                                                                                                                                                                                                      </t>
  </si>
  <si>
    <t xml:space="preserve">1,08</t>
  </si>
  <si>
    <t xml:space="preserve">EPI - FAMILIA ENCARREGADO GERAL - MENSALISTA (ENCARGOS COMPLEMENTARES - COLETADO CAIXA)                                                                                                                                                                                                                                                                                                                                                                                                                   </t>
  </si>
  <si>
    <t xml:space="preserve">202,94</t>
  </si>
  <si>
    <t xml:space="preserve">EPI - FAMILIA ENGENHEIRO CIVIL - HORISTA (ENCARGOS COMPLEMENTARES - COLETADO CAIXA)                                                                                                                                                                                                                                                                                                                                                                                                                       </t>
  </si>
  <si>
    <t xml:space="preserve">0,66</t>
  </si>
  <si>
    <t xml:space="preserve">EPI - FAMILIA ENGENHEIRO CIVIL - MENSALISTA (ENCARGOS COMPLEMENTARES - COLETADO CAIXA)                                                                                                                                                                                                                                                                                                                                                                                                                    </t>
  </si>
  <si>
    <t xml:space="preserve">123,54</t>
  </si>
  <si>
    <t xml:space="preserve">EPI - FAMILIA OPERADOR ESCAVADEIRA - HORISTA (ENCARGOS COMPLEMENTARES - COLETADO CAIXA)                                                                                                                                                                                                                                                                                                                                                                                                                   </t>
  </si>
  <si>
    <t xml:space="preserve">0,76</t>
  </si>
  <si>
    <t xml:space="preserve">EPI - FAMILIA OPERADOR ESCAVADEIRA - MENSALISTA (ENCARGOS COMPLEMENTARES - COLETADO CAIXA)                                                                                                                                                                                                                                                                                                                                                                                                                </t>
  </si>
  <si>
    <t xml:space="preserve">143,59</t>
  </si>
  <si>
    <t xml:space="preserve">EPI - FAMILIA PEDREIRO - HORISTA (ENCARGOS COMPLEMENTARES - COLETADO CAIXA)                                                                                                                                                                                                                                                                                                                                                                                                                               </t>
  </si>
  <si>
    <t xml:space="preserve">EPI - FAMILIA PEDREIRO - MENSALISTA (ENCARGOS COMPLEMENTARES - COLETADO CAIXA)                                                                                                                                                                                                                                                                                                                                                                                                                            </t>
  </si>
  <si>
    <t xml:space="preserve">204,95</t>
  </si>
  <si>
    <t xml:space="preserve">EPI - FAMILIA PINTOR - HORISTA (ENCARGOS COMPLEMENTARES - COLETADO CAIXA)                                                                                                                                                                                                                                                                                                                                                                                                                                 </t>
  </si>
  <si>
    <t xml:space="preserve">1,50</t>
  </si>
  <si>
    <t xml:space="preserve">EPI - FAMILIA PINTOR - MENSALISTA (ENCARGOS COMPLEMENTARES - COLETADO CAIXA)                                                                                                                                                                                                                                                                                                                                                                                                                              </t>
  </si>
  <si>
    <t xml:space="preserve">283,15</t>
  </si>
  <si>
    <t xml:space="preserve">EPI - FAMILIA SERVENTE - HORISTA (ENCARGOS COMPLEMENTARES - COLETADO CAIXA)                                                                                                                                                                                                                                                                                                                                                                                                                               </t>
  </si>
  <si>
    <t xml:space="preserve">1,15</t>
  </si>
  <si>
    <t xml:space="preserve">EPI - FAMILIA SERVENTE - MENSALISTA (ENCARGOS COMPLEMENTARES - COLETADO CAIXA)                                                                                                                                                                                                                                                                                                                                                                                                                            </t>
  </si>
  <si>
    <t xml:space="preserve">216,60</t>
  </si>
  <si>
    <t xml:space="preserve">EPI - FAMILIA SOLDADOR - HORISTA (ENCARGOS COMPLEMENTARES - COLETADO CAIXA)                                                                                                                                                                                                                                                                                                                                                                                                                               </t>
  </si>
  <si>
    <t xml:space="preserve">EPI - FAMILIA SOLDADOR - MENSALISTA (ENCARGOS COMPLEMENTARES - COLETADO CAIXA)                                                                                                                                                                                                                                                                                                                                                                                                                            </t>
  </si>
  <si>
    <t xml:space="preserve">297,70</t>
  </si>
  <si>
    <t xml:space="preserve">EPI - FAMILIA TOPOGRAFO - HORISTA (ENCARGOS COMPLEMENTARES - COLETADO CAIXA)                                                                                                                                                                                                                                                                                                                                                                                                                              </t>
  </si>
  <si>
    <t xml:space="preserve">0,62</t>
  </si>
  <si>
    <t xml:space="preserve">EPI - FAMILIA TOPOGRAFO - MENSALISTA (ENCARGOS COMPLEMENTARES - COLETADO CAIXA)                                                                                                                                                                                                                                                                                                                                                                                                                           </t>
  </si>
  <si>
    <t xml:space="preserve">117,12</t>
  </si>
  <si>
    <t xml:space="preserve">EQUIPAMENTO DE LIMPEZA COMBINADO (VACUO/ALTA PRESSAO) 95% VACUO, TANQUE 7000 L, BOMBA 140 KGF/CM2 66 L/MIN COM MOTOR INDEPENDENTE A DIESEL DE 60 CV (INCLUI MONTAGEM, NAO INCLUI CAMINHAO)                                                                                                                                                                                                                                                                                                                </t>
  </si>
  <si>
    <t xml:space="preserve">414.744,07</t>
  </si>
  <si>
    <t xml:space="preserve">EQUIPAMENTO PARA DEMARCACAO DE FAIXAS DE TRAFEGO A FRIO, A SER MONTADO SOBRE CAMINHAO DE PBT MINIMO DE 9 T E DISTANCIA MINIMA ENTRE EIXOS DE 4,3 M, CAPACIDADE PARA 800 L DE TINTA (INCLUI MONTAGEM, NAO INCLUI CAMINHAO)                                                                                                                                                                                                                                                                                 </t>
  </si>
  <si>
    <t xml:space="preserve">1.779.511,16</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</si>
  <si>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                                                                                                                                                                                                                                   </t>
  </si>
  <si>
    <t xml:space="preserve">2.648.890,66</t>
  </si>
  <si>
    <t xml:space="preserve">ESCADA DUPLA DE ABRIR EM ALUMINIO, MODELO PINTOR, 8 DEGRAUS                                                                                                                                                                                                                                                                                                                                                                                                                                               </t>
  </si>
  <si>
    <t xml:space="preserve">363,06</t>
  </si>
  <si>
    <t xml:space="preserve">ESCADA EXTENSIVEL EM ALUMINIO COM 6,00 M ESTENDIDA                                                                                                                                                                                                                                                                                                                                                                                                                                                        </t>
  </si>
  <si>
    <t xml:space="preserve">1.028,19</t>
  </si>
  <si>
    <t xml:space="preserve">ESCAVADEIRA HIDRAULICA SOBRE ESTEIRA, COM GARRA GIRATORIA DE MANDIBULAS, PESO OPERACIONAL ENTRE 22,00 E 25,50 TON, POTENCIA LIQUIDA ENTRE 150 E 160 HP                                                                                                                                                                                                                                                                                                                                                    </t>
  </si>
  <si>
    <t xml:space="preserve">820.771,00</t>
  </si>
  <si>
    <t xml:space="preserve">ESCAVADEIRA HIDRAULICA SOBRE ESTEIRAS CACAMBA 0,40 A 1,20 M3, PESO OPERACIONAL 21,19 T, POTENCIA LIQUIDA 173 HP                                                                                                                                                                                                                                                                                                                                                                                           </t>
  </si>
  <si>
    <t xml:space="preserve">743.750,00</t>
  </si>
  <si>
    <t xml:space="preserve">ESCAVADEIRA HIDRAULICA SOBRE ESTEIRAS COM CACAMBA DE 1,20 M3, PESO OPERACIONAL 21 T, POTENCIA BRUTA 155 HP                                                                                                                                                                                                                                                                                                                                                                                                </t>
  </si>
  <si>
    <t xml:space="preserve">778.750,00</t>
  </si>
  <si>
    <t xml:space="preserve">ESCAVADEIRA HIDRAULICA SOBRE ESTEIRAS, CACAMBA  0,80 M3, PESO OPERACIONAL 17,8 T, POTENCIA LIQUIDA 110 HP                                                                                                                                                                                                                                                                                                                                                                                                 </t>
  </si>
  <si>
    <t xml:space="preserve">667.886,59</t>
  </si>
  <si>
    <t xml:space="preserve">ESCAVADEIRA HIDRAULICA SOBRE ESTEIRAS, CACAMBA 0,4 A 1,70 M3, PESO OPERACIONAL 23,2 T, POTENCIA BRUTA 183 HP                                                                                                                                                                                                                                                                                                                                                                                              </t>
  </si>
  <si>
    <t xml:space="preserve">798.000,00</t>
  </si>
  <si>
    <t xml:space="preserve">ESCAVADEIRA HIDRAULICA SOBRE ESTEIRAS, CACAMBA 0,62M3, PESO OPERACIONAL 12,61T, POTENCIA LIQUIDA 95HP                                                                                                                                                                                                                                                                                                                                                                                                     </t>
  </si>
  <si>
    <t xml:space="preserve">612.500,00</t>
  </si>
  <si>
    <t xml:space="preserve">ESCAVADEIRA HIDRAULICA SOBRE ESTEIRAS, CACAMBA 0,80 A 1,30 M3, PESO OPERACIONAL 22,18 T, POTENCIA LIQUIDA 170 HP                                                                                                                                                                                                                                                                                                                                                                                          </t>
  </si>
  <si>
    <t xml:space="preserve">730.625,00</t>
  </si>
  <si>
    <t xml:space="preserve">ESCAVADEIRA HIDRAULICA SOBRE ESTEIRAS, CACAMBA 0,80M3, PESO OPERACIONAL 17T, POTENCIA BRUTA 111HP                                                                                                                                                                                                                                                                                                                                                                                                         </t>
  </si>
  <si>
    <t xml:space="preserve">700.000,00</t>
  </si>
  <si>
    <t xml:space="preserve">ESCAVADEIRA HIDRAULICA SOBRE ESTEIRAS, CAPACIDADE DA CACAMBA ENTRE 1,20 E 1,50 M3, PESO OPERACIONAL ENTRE 20,00 E 22,00 TON, POTENCIA LIQUIDA ENTRE 150 E 155 HP, EQUIPADA COM CLAMSHELL                                                                                                                                                                                                                                                                                                                  </t>
  </si>
  <si>
    <t xml:space="preserve">790.146,00</t>
  </si>
  <si>
    <t xml:space="preserve">ESCORA PRE-MOLDADA EM CONCRETO, *10 X 10* CM, H = 2,30M                                                                                                                                                                                                                                                                                                                                                                                                                                                   </t>
  </si>
  <si>
    <t xml:space="preserve">43,99</t>
  </si>
  <si>
    <t xml:space="preserve">ESCOVA CIRCULAR EM ACO LATONADO, 6 X 1 " (DIAMETRO X ESPESSURA), FURO DE 1 1/4 ", FIO ONDULADO *0,30*  MM                                                                                                                                                                                                                                                                                                                                                                                                 </t>
  </si>
  <si>
    <t xml:space="preserve">ESCOVA DE ACO, COM CABO, *4  X 15* FILEIRAS DE CERDAS                                                                                                                                                                                                                                                                                                                                                                                                                                                     </t>
  </si>
  <si>
    <t xml:space="preserve">15,37</t>
  </si>
  <si>
    <t xml:space="preserve">ESGUICHO JATO REGULAVEL, TIPO ELKHART, ENGATE RAPIDO 1 1/2", PARA COMBATE A INCENDIO                                                                                                                                                                                                                                                                                                                                                                                                                      </t>
  </si>
  <si>
    <t xml:space="preserve">283,02</t>
  </si>
  <si>
    <t xml:space="preserve">ESGUICHO JATO REGULAVEL, TIPO ELKHART, ENGATE RAPIDO 2 1/2", PARA COMBATE A INCENDIO                                                                                                                                                                                                                                                                                                                                                                                                                      </t>
  </si>
  <si>
    <t xml:space="preserve">344,28</t>
  </si>
  <si>
    <t xml:space="preserve">ESGUICHO TIPO JATO SOLIDO, EM LATAO, ENGATE RAPIDO 1 1/2" X 13 MM, PARA MANGUEIRA EM INSTALACAO PREDIAL COMBATE A INCENDIO                                                                                                                                                                                                                                                                                                                                                                                </t>
  </si>
  <si>
    <t xml:space="preserve">86,39</t>
  </si>
  <si>
    <t xml:space="preserve">ESGUICHO TIPO JATO SOLIDO, EM LATAO, ENGATE RAPIDO 1 1/2" X 16 MM, PARA MANGUEIRA EM INSTALACAO PREDIAL COMBATE A INCENDIO                                                                                                                                                                                                                                                                                                                                                                                </t>
  </si>
  <si>
    <t xml:space="preserve">87,19</t>
  </si>
  <si>
    <t xml:space="preserve">ESGUICHO TIPO JATO SOLIDO, EM LATAO, ENGATE RAPIDO 1 1/2" X 19 MM, PARA MANGUEIRA EM INSTALACAO PREDIAL COMBATE A INCENDIO                                                                                                                                                                                                                                                                                                                                                                                </t>
  </si>
  <si>
    <t xml:space="preserve">93,88</t>
  </si>
  <si>
    <t xml:space="preserve">ESGUICHO TIPO JATO SOLIDO, EM LATAO, ENGATE RAPIDO 2 1/2" X 13 MM, PARA MANGUEIRA EM INSTALACAO PREDIAL COMBATE A INCENDIO                                                                                                                                                                                                                                                                                                                                                                                </t>
  </si>
  <si>
    <t xml:space="preserve">142,30</t>
  </si>
  <si>
    <t xml:space="preserve">ESGUICHO TIPO JATO SOLIDO, EM LATAO, ENGATE RAPIDO 2 1/2" X 16 MM, PARA MANGUEIRA EM INSTALACAO PREDIAL COMBATE A INCENDIO                                                                                                                                                                                                                                                                                                                                                                                </t>
  </si>
  <si>
    <t xml:space="preserve">ESGUICHO TIPO JATO SOLIDO, EM LATAO, ENGATE RAPIDO 2 1/2" X 19 MM, PARA MANGUEIRA EM INSTALACAO PREDIAL COMBATE A INCENDIO                                                                                                                                                                                                                                                                                                                                                                                </t>
  </si>
  <si>
    <t xml:space="preserve">156,07</t>
  </si>
  <si>
    <t xml:space="preserve">ESMERILHADEIRA ANGULAR ELETRICA, DIAMETRO DO DISCO 7 '' (180 MM), ROTACAO 8500 RPM, POTENCIA 2400 W                                                                                                                                                                                                                                                                                                                                                                                                       </t>
  </si>
  <si>
    <t xml:space="preserve">822,00</t>
  </si>
  <si>
    <t xml:space="preserve">ESPACADOR / DISTANCIADOR CIRCULAR COM ENTRADA LATERAL, EM PLASTICO, PARA VERGALHAO *4,2 A 12,5* MM, COBRIMENTO 20 MM                                                                                                                                                                                                                                                                                                                                                                                      </t>
  </si>
  <si>
    <t xml:space="preserve">ESPACADOR / DISTANCIADOR TIPO GARRA DUPLA, EM PLASTICO, COBRIMENTO *20* MM, PARA FERRAGENS DE LAJES E FUNDO DE VIGAS                                                                                                                                                                                                                                                                                                                                                                                      </t>
  </si>
  <si>
    <t xml:space="preserve">0,35</t>
  </si>
  <si>
    <t xml:space="preserve">ESPACADOR / DISTANCIADOR TIPO PINO EM PLASTICO, PARA VERGALHAO ATE 10 MM, PARA APOIO DE ARMADURA                                                                                                                                                                                                                                                                                                                                                                                                          </t>
  </si>
  <si>
    <t xml:space="preserve">ESPACADOR / SEPARADOR DE BARRA , METALICO, TIPO CARAMBOLA, PARA TIRANTES, 25 X 84 MM                                                                                                                                                                                                                                                                                                                                                                                                                      </t>
  </si>
  <si>
    <t xml:space="preserve">2,71</t>
  </si>
  <si>
    <t xml:space="preserve">ESPACADOR OU DISTANCIADOR, EM PLASTICO, TIPO APOIO DE CORDOALHA (CARANGUEJO), PARA ARMADURA NEGATIVA E PROTENSAO, COBRIMENTO 50 MM                                                                                                                                                                                                                                                                                                                                                                        </t>
  </si>
  <si>
    <t xml:space="preserve">ESPACADOR/SEPARADOR DE CORDOALHA TIPO DISCO 12 FUROS DE 14 MM, PARA TIRANTES                                                                                                                                                                                                                                                                                                                                                                                                                              </t>
  </si>
  <si>
    <t xml:space="preserve">ESPARGIDOR DE ASFALTO PRESSURIZADO, REBOCAVEL, TANQUE DE 2500 L, PNEUMATICO,  COM MOTOR A GASOLINA 3,4HP                                                                                                                                                                                                                                                                                                                                                                                                  </t>
  </si>
  <si>
    <t xml:space="preserve">108.800,00</t>
  </si>
  <si>
    <t xml:space="preserve">ESPARGIDOR DE ASFALTO PRESSURIZADO, TANQUE 6 M3 COM ISOLACAO TERMICA, AQUECIDO COM 2 MACARICOS, COM BARRA ESPARGIDORA 3,60 M, A SER MONTADO SOBRE CAMINHAO                                                                                                                                                                                                                                                                                                                                                </t>
  </si>
  <si>
    <t xml:space="preserve">230.962,58</t>
  </si>
  <si>
    <t xml:space="preserve">ESPATULA DE ACO INOX COM CABO DE MADEIRA, LARGURA 8 CM                                                                                                                                                                                                                                                                                                                                                                                                                                                    </t>
  </si>
  <si>
    <t xml:space="preserve">19,50</t>
  </si>
  <si>
    <t xml:space="preserve">ESPATULA DE PLASTICO LISA, LARGURA 10 CM                                                                                                                                                                                                                                                                                                                                                                                                                                                                  </t>
  </si>
  <si>
    <t xml:space="preserve">ESPELHO / PLACA CEGA 4" X 2", PARA INSTALACAO DE TOMADAS E INTERRUPTORES                                                                                                                                                                                                                                                                                                                                                                                                                                  </t>
  </si>
  <si>
    <t xml:space="preserve">ESPELHO / PLACA CEGA 4" X 4", PARA INSTALACAO DE TOMADAS E INTERRUPTORES                                                                                                                                                                                                                                                                                                                                                                                                                                  </t>
  </si>
  <si>
    <t xml:space="preserve">3,43</t>
  </si>
  <si>
    <t xml:space="preserve">ESPELHO / PLACA DE 1 POSTO 4" X 2", PARA INSTALACAO DE TOMADAS E INTERRUPTORES                                                                                                                                                                                                                                                                                                                                                                                                                            </t>
  </si>
  <si>
    <t xml:space="preserve">1,54</t>
  </si>
  <si>
    <t xml:space="preserve">ESPELHO / PLACA DE 2 POSTOS 4" X 2", PARA INSTALACAO DE TOMADAS E INTERRUPTORES                                                                                                                                                                                                                                                                                                                                                                                                                           </t>
  </si>
  <si>
    <t xml:space="preserve">1,59</t>
  </si>
  <si>
    <t xml:space="preserve">ESPELHO / PLACA DE 2 POSTOS 4" X 4", PARA INSTALACAO DE TOMADAS E INTERRUPTORES                                                                                                                                                                                                                                                                                                                                                                                                                           </t>
  </si>
  <si>
    <t xml:space="preserve">3,69</t>
  </si>
  <si>
    <t xml:space="preserve">ESPELHO / PLACA DE 3 POSTOS 4" X 2", PARA INSTALACAO DE TOMADAS E INTERRUPTORES                                                                                                                                                                                                                                                                                                                                                                                                                           </t>
  </si>
  <si>
    <t xml:space="preserve">1,95</t>
  </si>
  <si>
    <t xml:space="preserve">ESPELHO / PLACA DE 4 POSTOS 4" X 4", PARA INSTALACAO DE TOMADAS E INTERRUPTORES                                                                                                                                                                                                                                                                                                                                                                                                                           </t>
  </si>
  <si>
    <t xml:space="preserve">3,96</t>
  </si>
  <si>
    <t xml:space="preserve">ESPELHO / PLACA DE 6 POSTOS 4" X 4", PARA INSTALACAO DE TOMADAS E INTERRUPTORES                                                                                                                                                                                                                                                                                                                                                                                                                           </t>
  </si>
  <si>
    <t xml:space="preserve">ESPELHO CRISTAL E = 4 MM                                                                                                                                                                                                                                                                                                                                                                                                                                                                                  </t>
  </si>
  <si>
    <t xml:space="preserve">504,53</t>
  </si>
  <si>
    <t xml:space="preserve">ESPELHO, RETO OU CURVO, EM LATAO CROMADO, ESPESSURA ATE 6 MM, LARGURA *40*MM, ALTURA *180*MM - PARA FECHADURA DE EMBUTIR                                                                                                                                                                                                                                                                                                                                                                                  </t>
  </si>
  <si>
    <t xml:space="preserve">11,36</t>
  </si>
  <si>
    <t xml:space="preserve">ESPELHO, RETO OU CURVO, EM LATAO CROMADO, ESPESSURA MINIMA 6 MM, LARGURA *43*MM, ALTURA *230*MM - PARA FECHADURA DE EMBUTIR                                                                                                                                                                                                                                                                                                                                                                               </t>
  </si>
  <si>
    <t xml:space="preserve">28,76</t>
  </si>
  <si>
    <t xml:space="preserve">ESPOLETA SIMPLES N 8.                                                                                                                                                                                                                                                                                                                                                                                                                                                                                     </t>
  </si>
  <si>
    <t xml:space="preserve">ESPUMA EXPANSIVA DE POLIURETANO, APLICACAO MANUAL - 500 ML                                                                                                                                                                                                                                                                                                                                                                                                                                                </t>
  </si>
  <si>
    <t xml:space="preserve">29,90</t>
  </si>
  <si>
    <t xml:space="preserve">ESQUADRO DE ACO 12 " (300 MM), CABO DE ALUMINIO                                                                                                                                                                                                                                                                                                                                                                                                                                                           </t>
  </si>
  <si>
    <t xml:space="preserve">30,99</t>
  </si>
  <si>
    <t xml:space="preserve">ESQUADRO INTERNO OU EXTERNO PARA CALHA PLUVIAL, PVC, DIAMETRO ENTRE 119 E 170 MM, PARA DRENAGEM PREDIAL                                                                                                                                                                                                                                                                                                                                                                                                   </t>
  </si>
  <si>
    <t xml:space="preserve">19,40</t>
  </si>
  <si>
    <t xml:space="preserve">ESQUI TRIPLO, EM TUBO DE ACO CARBONO, PINTURA NO PROCESSO ELETROSTATICO - EQUIPAMENTO DE GINASTICA PARA ACADEMIA AO AR LIVRE / ACADEMIA DA TERCEIRA IDADE - ATI                                                                                                                                                                                                                                                                                                                                           </t>
  </si>
  <si>
    <t xml:space="preserve">5.290,20</t>
  </si>
  <si>
    <t xml:space="preserve">ESTABILIZADOR BIVOLT AUTOMATICO, 1000 VA                                                                                                                                                                                                                                                                                                                                                                                                                                                                  </t>
  </si>
  <si>
    <t xml:space="preserve">494,23</t>
  </si>
  <si>
    <t xml:space="preserve">ESTABILIZADOR BIVOLT AUTOMATICO, 1500 VA                                                                                                                                                                                                                                                                                                                                                                                                                                                                  </t>
  </si>
  <si>
    <t xml:space="preserve">896,45</t>
  </si>
  <si>
    <t xml:space="preserve">ESTABILIZADOR BIVOLT AUTOMATICO, 2000 VA                                                                                                                                                                                                                                                                                                                                                                                                                                                                  </t>
  </si>
  <si>
    <t xml:space="preserve">1.227,77</t>
  </si>
  <si>
    <t xml:space="preserve">ESTABILIZADOR BIVOLT AUTOMATICO, 300 VA                                                                                                                                                                                                                                                                                                                                                                                                                                                                   </t>
  </si>
  <si>
    <t xml:space="preserve">196,32</t>
  </si>
  <si>
    <t xml:space="preserve">ESTABILIZADOR BIVOLT AUTOMATICO, 500 VA                                                                                                                                                                                                                                                                                                                                                                                                                                                                   </t>
  </si>
  <si>
    <t xml:space="preserve">286,41</t>
  </si>
  <si>
    <t xml:space="preserve">ESTACA PRE-MOLDADA MACICA DE CONCRETO VIBRADO ARMADO, PARA CARGA DE 25 T, SECAO QUADRADA DE *16 X 16*, COM ANEL METALICO INCORPORADO A PECA (SOMENTE FORNECIMENTO)                                                                                                                                                                                                                                                                                                                                        </t>
  </si>
  <si>
    <t xml:space="preserve">44,90</t>
  </si>
  <si>
    <t xml:space="preserve">ESTACA PRE-MOLDADA MACICA DE CONCRETO VIBRADO ARMADO, PARA CARGA DE 50 T, SECAO QUADRADA, COM ANEL METALICO INCORPORADO A PECA (SOMENTE FORNECIMENTO)                                                                                                                                                                                                                                                                                                                                                     </t>
  </si>
  <si>
    <t xml:space="preserve">61,05</t>
  </si>
  <si>
    <t xml:space="preserve">ESTACA PRE-MOLDADA VAZADA DE CONCRETO CENTRIFUGADO, PARA CARGA DE 100 T, SECAO CIRCULAR, COM ANEL METALICO INCORPORADO A PECA (SOMENTE FORNECIMENTO)                                                                                                                                                                                                                                                                                                                                                      </t>
  </si>
  <si>
    <t xml:space="preserve">156,47</t>
  </si>
  <si>
    <t xml:space="preserve">ESTILETE DE METAL, LAMINA 18 MM                                                                                                                                                                                                                                                                                                                                                                                                                                                                           </t>
  </si>
  <si>
    <t xml:space="preserve">19,22</t>
  </si>
  <si>
    <t xml:space="preserve">ESTOPA                                                                                                                                                                                                                                                                                                                                                                                                                                                                                                    </t>
  </si>
  <si>
    <t xml:space="preserve">23,66</t>
  </si>
  <si>
    <t xml:space="preserve">ESTOPIM SIMPLES                                                                                                                                                                                                                                                                                                                                                                                                                                                                                           </t>
  </si>
  <si>
    <t xml:space="preserve">13,22</t>
  </si>
  <si>
    <t xml:space="preserve">ESTRIBO COM PARAFUSO EM CHAPA DE FERRO FUNDIDO DE 2" X 3/16" X 35 CM, SECAO "U", PARA MADEIRAMENTO DE TELHADO                                                                                                                                                                                                                                                                                                                                                                                             </t>
  </si>
  <si>
    <t xml:space="preserve">23,80</t>
  </si>
  <si>
    <t xml:space="preserve">ETANOL                                                                                                                                                                                                                                                                                                                                                                                                                                                                                                    </t>
  </si>
  <si>
    <t xml:space="preserve">EXAMES - HORISTA (COLETADO CAIXA)                                                                                                                                                                                                                                                                                                                                                                                                                                                                         </t>
  </si>
  <si>
    <t xml:space="preserve">EXAMES - MENSALISTA (COLETADO CAIXA)                                                                                                                                                                                                                                                                                                                                                                                                                                                                      </t>
  </si>
  <si>
    <t xml:space="preserve">152,35</t>
  </si>
  <si>
    <t xml:space="preserve">EXTENSAO DE SOLDA 201 ACETILENO, E = *1,5 A 2,5* MM                                                                                                                                                                                                                                                                                                                                                                                                                                                       </t>
  </si>
  <si>
    <t xml:space="preserve">24,88</t>
  </si>
  <si>
    <t xml:space="preserve">EXTENSAO DE SOLDA 201 GLP, E = *2,5 A 4,0* MM                                                                                                                                                                                                                                                                                                                                                                                                                                                             </t>
  </si>
  <si>
    <t xml:space="preserve">30,75</t>
  </si>
  <si>
    <t xml:space="preserve">EXTINTOR DE INCENDIO PORTATIL COM CARGA DE AGUA PRESSURIZADA DE 10 L, CLASSE A                                                                                                                                                                                                                                                                                                                                                                                                                            </t>
  </si>
  <si>
    <t xml:space="preserve">170,62</t>
  </si>
  <si>
    <t xml:space="preserve">EXTINTOR DE INCENDIO PORTATIL COM CARGA DE GAS CARBONICO CO2 DE 4 KG, CLASSE BC                                                                                                                                                                                                                                                                                                                                                                                                                           </t>
  </si>
  <si>
    <t xml:space="preserve">539,99</t>
  </si>
  <si>
    <t xml:space="preserve">EXTINTOR DE INCENDIO PORTATIL COM CARGA DE GAS CARBONICO CO2 DE 6 KG, CLASSE BC                                                                                                                                                                                                                                                                                                                                                                                                                           </t>
  </si>
  <si>
    <t xml:space="preserve">585,00</t>
  </si>
  <si>
    <t xml:space="preserve">EXTINTOR DE INCENDIO PORTATIL COM CARGA DE PO QUIMICO SECO (PQS) DE 12 KG, CLASSE BC                                                                                                                                                                                                                                                                                                                                                                                                                      </t>
  </si>
  <si>
    <t xml:space="preserve">269,99</t>
  </si>
  <si>
    <t xml:space="preserve">EXTINTOR DE INCENDIO PORTATIL COM CARGA DE PO QUIMICO SECO (PQS) DE 4 KG, CLASSE BC                                                                                                                                                                                                                                                                                                                                                                                                                       </t>
  </si>
  <si>
    <t xml:space="preserve">164,99</t>
  </si>
  <si>
    <t xml:space="preserve">EXTINTOR DE INCENDIO PORTATIL COM CARGA DE PO QUIMICO SECO (PQS) DE 6 KG, CLASSE BC                                                                                                                                                                                                                                                                                                                                                                                                                       </t>
  </si>
  <si>
    <t xml:space="preserve">EXTINTOR DE INCENDIO PORTATIL COM CARGA DE PO QUIMICO SECO (PQS) DE 8 KG, CLASSE BC                                                                                                                                                                                                                                                                                                                                                                                                                       </t>
  </si>
  <si>
    <t xml:space="preserve">232,49</t>
  </si>
  <si>
    <t xml:space="preserve">EXTREMIDADE PVC PBA, BF, JE, DN 100/ DE 110 MM (NBR 10351)                                                                                                                                                                                                                                                                                                                                                                                                                                                </t>
  </si>
  <si>
    <t xml:space="preserve">257,92</t>
  </si>
  <si>
    <t xml:space="preserve">EXTREMIDADE PVC PBA, BF, JE, DN 50 / DE 60 MM (NBR 10351)                                                                                                                                                                                                                                                                                                                                                                                                                                                 </t>
  </si>
  <si>
    <t xml:space="preserve">51,56</t>
  </si>
  <si>
    <t xml:space="preserve">EXTREMIDADE PVC PBA, BF, JE, DN 75/ DE 85 MM (NBR 10351)                                                                                                                                                                                                                                                                                                                                                                                                                                                  </t>
  </si>
  <si>
    <t xml:space="preserve">162,83</t>
  </si>
  <si>
    <t xml:space="preserve">EXTREMIDADE PVC PBA, PF, JE, DN 100 / DE 110 MM (NBR 10351)                                                                                                                                                                                                                                                                                                                                                                                                                                               </t>
  </si>
  <si>
    <t xml:space="preserve">212,04</t>
  </si>
  <si>
    <t xml:space="preserve">EXTREMIDADE PVC PBA, PF, JE, DN 50/ DE 60 MM (NBR 10351)                                                                                                                                                                                                                                                                                                                                                                                                                                                  </t>
  </si>
  <si>
    <t xml:space="preserve">53,42</t>
  </si>
  <si>
    <t xml:space="preserve">EXTREMIDADE PVC PBA, PF, JE, DN 75 / DE 85 MM (NBR 10351)                                                                                                                                                                                                                                                                                                                                                                                                                                                 </t>
  </si>
  <si>
    <t xml:space="preserve">133,99</t>
  </si>
  <si>
    <t xml:space="preserve">EXTREMIDADE/TUBETE PARA HIDROMETRO PVC, COM ROSCA, CURTA, COM BUCHA LATAO, 1/2"                                                                                                                                                                                                                                                                                                                                                                                                                           </t>
  </si>
  <si>
    <t xml:space="preserve">EXTREMIDADE/TUBETE PARA HIDROMETRO PVC, COM ROSCA, CURTA, COM BUCHA LATAO, 3/4"                                                                                                                                                                                                                                                                                                                                                                                                                           </t>
  </si>
  <si>
    <t xml:space="preserve">18,17</t>
  </si>
  <si>
    <t xml:space="preserve">EXTREMIDADE/TUBETE PARA HIDROMETRO PVC, COM ROSCA, CURTA, SEM BUCHA LATAO, 1/2"                                                                                                                                                                                                                                                                                                                                                                                                                           </t>
  </si>
  <si>
    <t xml:space="preserve">EXTREMIDADE/TUBETE PARA HIDROMETRO PVC, COM ROSCA, CURTA, SEM BUCHA LATAO, 3/4"                                                                                                                                                                                                                                                                                                                                                                                                                           </t>
  </si>
  <si>
    <t xml:space="preserve">6,86</t>
  </si>
  <si>
    <t xml:space="preserve">EXTREMIDADE/TUBETE PARA HIDROMETRO PVC, COM ROSCA, LONGA, SEM BUCHA LATAO, 1/2"                                                                                                                                                                                                                                                                                                                                                                                                                           </t>
  </si>
  <si>
    <t xml:space="preserve">9,05</t>
  </si>
  <si>
    <t xml:space="preserve">EXTREMIDADE/TUBETE PARA HIDROMETRO PVC, COM ROSCA, LONGA, SEM BUCHA LATAO, 3/4"                                                                                                                                                                                                                                                                                                                                                                                                                           </t>
  </si>
  <si>
    <t xml:space="preserve">FECHADRUA BICO DE PAPAGAIO PARA PORTA DE CORRER EXTERNA, EM ACO INOX COM ACABAMENTO CROMADO, MAQUINA COM 45 MM, INCLUINDO CHAVE TIPO CILINDRO                                                                                                                                                                                                                                                                                                                                                             </t>
  </si>
  <si>
    <t xml:space="preserve">116,46</t>
  </si>
  <si>
    <t xml:space="preserve">FECHADRUA BICO DE PAPAGAIO PARA PORTA DE CORRER INTERNA, EM ACO INOX COM ACABAMENTO CROMADO, MAQUINA COM 45 MM, INCLUINDO CHAVE TIPO BIPARTIDA                                                                                                                                                                                                                                                                                                                                                            </t>
  </si>
  <si>
    <t xml:space="preserve">96,42</t>
  </si>
  <si>
    <t xml:space="preserve">FECHADURA AUXILIAR DE SEGURANCA PARA PORTA EXTERNA, EM ACO INOX, BROCA DE 45 A 55 MM, LINGUETA COM 3 AVANCOS, INCLUINDO 2 CHAVES TIPO CILINDRO                                                                                                                                                                                                                                                                                                                                                            </t>
  </si>
  <si>
    <t xml:space="preserve">147,97</t>
  </si>
  <si>
    <t xml:space="preserve">FECHADURA DE EMBUTIR PARA GAVETA E MOVEIS DE MADEIRA, EM ACO INOX COM ACABAMENTO CROMADO, COM ABAS LATERAIS, CILINDRO COM 22 MM DE DIAMETRO, INCLUINDO CHAVE COM PERFIL METALICO E CAPA ESCAMOTEAVEL                                                                                                                                                                                                                                                                                                      </t>
  </si>
  <si>
    <t xml:space="preserve">15,79</t>
  </si>
  <si>
    <t xml:space="preserve">FECHADURA DE SOBREPOR PARA GAVETAS E ARMARIOS, EM ACO INOX COM ACABAMENTO CROMADO, COM CILINDRO DE APROX 20 MM                                                                                                                                                                                                                                                                                                                                                                                            </t>
  </si>
  <si>
    <t xml:space="preserve">15,80</t>
  </si>
  <si>
    <t xml:space="preserve">FECHADURA DE SOBREPOR PARA PORTAO, EM ACO INOX COM ACABAMENTO CROMADO, CAIXA DE 100 MM, INCLUINDO CHAVE TIPO CILINDRO                                                                                                                                                                                                                                                                                                                                                                                     </t>
  </si>
  <si>
    <t xml:space="preserve">69,42</t>
  </si>
  <si>
    <t xml:space="preserve">FECHADURA DE SOBREPOR PARA PORTAO, EM ACO INOX COM ACABAMENTO CROMADO, CAIXA DE 100 MM, INCLUINDO CHAVE TIPO TETRA                                                                                                                                                                                                                                                                                                                                                                                        </t>
  </si>
  <si>
    <t xml:space="preserve">107,78</t>
  </si>
  <si>
    <t xml:space="preserve">FECHADURA DE SOBREPOR TIPO CAIXAO, EM FERRO COM ACABAMENTO RESINADO, SEM MACANETA, SEM CILINDRO, INCLUINDO CHAVE TIPO SIMPLES                                                                                                                                                                                                                                                                                                                                                                             </t>
  </si>
  <si>
    <t xml:space="preserve">24,63</t>
  </si>
  <si>
    <t xml:space="preserve">FECHADURA ESPELHO PARA PORTA DE BANHEIRO, EM ACO INOX (MAQUINA, TESTA E CONTRA-TESTA) E EM ZAMAC (MACANETA, LINGUETA E TRINCOS) COM ACABAMENTO CROMADO, MAQUINA DE 40 MM, INCLUINDO CHAVE TIPO TRANQUETA                                                                                                                                                                                                                                                                                                  </t>
  </si>
  <si>
    <t xml:space="preserve">62,91</t>
  </si>
  <si>
    <t xml:space="preserve">FECHADURA ESPELHO PARA PORTA DE BANHEIRO, EM ACO INOX (MAQUINA, TESTA E CONTRA-TESTA) E EM ZAMAC (MACANETA, LINGUETA E TRINCOS) COM ACABAMENTO CROMADO, MAQUINA DE 55 MM, INCLUINDO CHAVE TIPO TRANQUETA  (CONJUNTO DE FECHADURAS)                                                                                                                                                                                                                                                                        </t>
  </si>
  <si>
    <t xml:space="preserve">118,98</t>
  </si>
  <si>
    <t xml:space="preserve">FECHADURA ESPELHO PARA PORTA EXTERNA, EM ACO INOX (MAQUINA, TESTA E CONTRA-TESTA) E EM ZAMAC (MACANETA, LINGUETA E TRINCOS) COM ACABAMENTO CROMADO, MAQUINA DE 40 MM, INCLUINDO CHAVE TIPO CILINDRO                                                                                                                                                                                                                                                                                                       </t>
  </si>
  <si>
    <t xml:space="preserve">80,00</t>
  </si>
  <si>
    <t xml:space="preserve">FECHADURA ESPELHO PARA PORTA EXTERNA, EM ACO INOX (MAQUINA, TESTA E CONTRA-TESTA) E EM ZAMAC (MACANETA, LINGUETA E TRINCOS) COM ACABAMENTO CROMADO, MAQUINA DE 55 MM, INCLUINDO CHAVE TIPO CILINDRO                                                                                                                                                                                                                                                                                                       </t>
  </si>
  <si>
    <t xml:space="preserve">158,28</t>
  </si>
  <si>
    <t xml:space="preserve">FECHADURA ESPELHO PARA PORTA INTERNA, EM ACO INOX (MAQUINA, TESTA E CONTRA-TESTA) E EM ZAMAC (MACANETA, LINGUETA E TRINCOS) COM ACABAMENTO CROMADO, MAQUINA DE 40 MM, INCLUINDO CHAVE TIPO INTERNA                                                                                                                                                                                                                                                                                                        </t>
  </si>
  <si>
    <t xml:space="preserve">71,40</t>
  </si>
  <si>
    <t xml:space="preserve">FECHADURA ESPELHO PARA PORTA INTERNA, EM ACO INOX (MAQUINA, TESTA E CONTRA-TESTA) E EM ZAMAC (MACANETA, LINGUETA E TRINCOS) COM ACABAMENTO CROMADO, MAQUINA DE 55 MM, INCLUINDO CHAVE TIPO INTERNA                                                                                                                                                                                                                                                                                                        </t>
  </si>
  <si>
    <t xml:space="preserve">118,49</t>
  </si>
  <si>
    <t xml:space="preserve">FECHADURA PARA PORTA PIVOTANTE DE VIDRO TEMPERADO, EM ACO INOX COM ACABAMENTO CROMADO, RECORTE PADRAO SANTA MARINA, COM CILINDRO EM LATAO, INCLUINDO CHAVE TIPO CILINDRO                                                                                                                                                                                                                                                                                                                                  </t>
  </si>
  <si>
    <t xml:space="preserve">59,20</t>
  </si>
  <si>
    <t xml:space="preserve">FECHADURA ROSETA REDONDA PARA PORTA DE BANHEIRO, EM ACO INOX (MAQUINA, TESTA E CONTRA-TESTA) E EM ZAMAC (MACANETA, LINGUETA E TRINCOS) COM ACABAMENTO CROMADO, MAQUINA DE 40 MM, INCLUINDO CHAVE TIPO TRANQUETA                                                                                                                                                                                                                                                                                           </t>
  </si>
  <si>
    <t xml:space="preserve">89,57</t>
  </si>
  <si>
    <t xml:space="preserve">FECHADURA ROSETA REDONDA PARA PORTA DE BANHEIRO, EM ACO INOX (MAQUINA, TESTA E CONTRA-TESTA) E EM ZAMAC (MACANETA, LINGUETA E TRINCOS) COM ACABAMENTO CROMADO, MAQUINA DE 55 MM, INCLUINDO CHAVE TIPO TRANQUETA                                                                                                                                                                                                                                                                                           </t>
  </si>
  <si>
    <t xml:space="preserve">143,42</t>
  </si>
  <si>
    <t xml:space="preserve">FECHADURA ROSETA REDONDA PARA PORTA EXTERNA, EM ACO INOX (MAQUINA, TESTA E CONTRA-TESTA) E EM ZAMAC (MACANETA, LINGUETA E TRINCOS) COM ACABAMENTO CROMADO, MAQUINA DE 40 MM, INCLUINDO CHAVE TIPO CILINDRO                                                                                                                                                                                                                                                                                                </t>
  </si>
  <si>
    <t xml:space="preserve">103,98</t>
  </si>
  <si>
    <t xml:space="preserve">FECHADURA ROSETA REDONDA PARA PORTA EXTERNA, EM ACO INOX (MAQUINA, TESTA E CONTRA-TESTA) E EM ZAMAC (MACANETA, LINGUETA E TRINCOS) COM ACABAMENTO CROMADO, MAQUINA DE 55 MM, INCLUINDO CHAVE TIPO CILINDRO                                                                                                                                                                                                                                                                                                </t>
  </si>
  <si>
    <t xml:space="preserve">167,73</t>
  </si>
  <si>
    <t xml:space="preserve">FECHADURA ROSETA REDONDA PARA PORTA INTERNA, EM ACO INOX (MAQUINA, TESTA E CONTRA-TESTA) E EM ZAMAC (MACANETA, LINGUETA E TRINCOS) COM ACABAMENTO CROMADO, MAQUINA DE 40 MM, INCLUINDO CHAVE TIPO INTERNA (CONJUNTO DE FECHADURAS)                                                                                                                                                                                                                                                                        </t>
  </si>
  <si>
    <t xml:space="preserve">88,87</t>
  </si>
  <si>
    <t xml:space="preserve">FECHADURA ROSETA REDONDA PARA PORTA INTERNA, EM ACO INOX (MAQUINA, TESTA E CONTRA-TESTA) E EM ZAMAC (MACANETA, LINGUETA E TRINCOS) COM ACABAMENTO CROMADO, MAQUINA DE 55 MM, INCLUINDO CHAVE TIPO INTERNA                                                                                                                                                                                                                                                                                                 </t>
  </si>
  <si>
    <t xml:space="preserve">FECHO / FECHADURA COM PUXADOR CONCHA, COM TRANCA TIPO TRAVA, PARA JANELA / PORTA DE CORRER (INCLUI TESTA, FECHADURA, PUXADOR) - COMPLETA                                                                                                                                                                                                                                                                                                                                                                  </t>
  </si>
  <si>
    <t xml:space="preserve">54,66</t>
  </si>
  <si>
    <t xml:space="preserve">FECHO / TRINCO TIPO AVIAO, EM ZAMAC CROMADO, *60* MM, PARA JANELAS - INCLUI PARAFUSOS                                                                                                                                                                                                                                                                                                                                                                                                                     </t>
  </si>
  <si>
    <t xml:space="preserve">FECHO DE SEGURANCA, TIPO BATOM, EM LATAO / ZAMAC, CROMADO, PARA PORTAS E JANELAS - INCLUI PARAFUSOS                                                                                                                                                                                                                                                                                                                                                                                                       </t>
  </si>
  <si>
    <t xml:space="preserve">FECHO QUEBRA UNHA, EM LATAO COM ACABAMENTO CROMADO, DE EMBUTIR, COM COMANDO ALAVANCA, ALTURA DE DE 22 CM, LARGURA MINIMA DE 1,90 CM E ESPESSURA MINIMA DE 1,90 MM, PARA PORTAS E JANELAS (INCLUI PARAFUSOS)                                                                                                                                                                                                                                                                                               </t>
  </si>
  <si>
    <t xml:space="preserve">82,43</t>
  </si>
  <si>
    <t xml:space="preserve">FECHO QUEBRA UNHA, EM LATAO COM ACABAMENTO CROMADO, DE EMBUTIR, COM COMANDO ALAVANCA, ALTURA DE DE 40 CM, LARGURA MINIMA DE 1,90 CM E ESPESSURA MINIMA DE 1,90 MM, PARA PORTAS E JANELAS (INCLUI PARAFUSOS)                                                                                                                                                                                                                                                                                               </t>
  </si>
  <si>
    <t xml:space="preserve">107,81</t>
  </si>
  <si>
    <t xml:space="preserve">FECHO QUEBRA UNHA, EM LATAO COM ACABAMENTO CROMADO, DE EMBUTIR, COM COMANDO DESLIZANTE, ALTURA DE 12 CM, LARGURA MINIMA DE 1,90 CM E ESPESSURA MINIMA DE 1,90 MM                                                                                                                                                                                                                                                                                                                                          </t>
  </si>
  <si>
    <t xml:space="preserve">FECHO QUEBRA UNHA, EM LATAO COM ACABAMENTO CROMADO, DE EMBUTIR, COM COMANDO DESLIZANTE, ALTURA DE 22 CM, LARGURA MINIMA DE 1,90 CM E ESPESSURA MINIMA DE 1,90 MM                                                                                                                                                                                                                                                                                                                                          </t>
  </si>
  <si>
    <t xml:space="preserve">FECHO QUEBRA UNHA, EM LATAO COM ACABAMENTO CROMADO, DE EMBUTIR, COM COMANDO DESLIZANTE, ALTURA DE 40 CM, LARGURA MINIMA DE 1,90 CM E ESPESSURA MINIMA DE 1,90 MM                                                                                                                                                                                                                                                                                                                                          </t>
  </si>
  <si>
    <t xml:space="preserve">67,32</t>
  </si>
  <si>
    <t xml:space="preserve">FERRAMENTAS - FAMILIA ALMOXARIFE - HORISTA (ENCARGOS COMPLEMENTARES - COLETADO CAIXA)                                                                                                                                                                                                                                                                                                                                                                                                                     </t>
  </si>
  <si>
    <t xml:space="preserve">0,05</t>
  </si>
  <si>
    <t xml:space="preserve">FERRAMENTAS - FAMILIA ALMOXARIFE - MENSALISTA (ENCARGOS COMPLEMENTARES - COLETADO CAIXA)                                                                                                                                                                                                                                                                                                                                                                                                                  </t>
  </si>
  <si>
    <t xml:space="preserve">9,21</t>
  </si>
  <si>
    <t xml:space="preserve">FERRAMENTAS - FAMILIA CARPINTEIRO DE FORMAS - HORISTA (ENCARGOS COMPLEMENTARES - COLETADO CAIXA)                                                                                                                                                                                                                                                                                                                                                                                                          </t>
  </si>
  <si>
    <t xml:space="preserve">0,45</t>
  </si>
  <si>
    <t xml:space="preserve">FERRAMENTAS - FAMILIA CARPINTEIRO DE FORMAS - MENSALISTA (ENCARGOS COMPLEMENTARES - COLETADO CAIXA)                                                                                                                                                                                                                                                                                                                                                                                                       </t>
  </si>
  <si>
    <t xml:space="preserve">84,46</t>
  </si>
  <si>
    <t xml:space="preserve">FERRAMENTAS - FAMILIA ELETRICISTA - HORISTA (ENCARGOS COMPLEMENTARES - COLETADO CAIXA)                                                                                                                                                                                                                                                                                                                                                                                                                    </t>
  </si>
  <si>
    <t xml:space="preserve">FERRAMENTAS - FAMILIA ELETRICISTA - MENSALISTA (ENCARGOS COMPLEMENTARES - COLETADO CAIXA)                                                                                                                                                                                                                                                                                                                                                                                                                 </t>
  </si>
  <si>
    <t xml:space="preserve">147,23</t>
  </si>
  <si>
    <t xml:space="preserve">FERRAMENTAS - FAMILIA ENCANADOR - HORISTA (ENCARGOS COMPLEMENTARES - COLETADO CAIXA)                                                                                                                                                                                                                                                                                                                                                                                                                      </t>
  </si>
  <si>
    <t xml:space="preserve">0,32</t>
  </si>
  <si>
    <t xml:space="preserve">FERRAMENTAS - FAMILIA ENCANADOR - MENSALISTA (ENCARGOS COMPLEMENTARES - COLETADO CAIXA)                                                                                                                                                                                                                                                                                                                                                                                                                   </t>
  </si>
  <si>
    <t xml:space="preserve">60,93</t>
  </si>
  <si>
    <t xml:space="preserve">FERRAMENTAS - FAMILIA ENCARREGADO GERAL - HORISTA (ENCARGOS COMPLEMENTARES - COLETADO CAIXA)                                                                                                                                                                                                                                                                                                                                                                                                              </t>
  </si>
  <si>
    <t xml:space="preserve">0,10</t>
  </si>
  <si>
    <t xml:space="preserve">FERRAMENTAS - FAMILIA ENCARREGADO GERAL - MENSALISTA (ENCARGOS COMPLEMENTARES - COLETADO CAIXA)                                                                                                                                                                                                                                                                                                                                                                                                           </t>
  </si>
  <si>
    <t xml:space="preserve">FERRAMENTAS - FAMILIA ENGENHEIRO CIVIL - HORISTA (ENCARGOS COMPLEMENTARES - COLETADO CAIXA)                                                                                                                                                                                                                                                                                                                                                                                                               </t>
  </si>
  <si>
    <t xml:space="preserve">0,01</t>
  </si>
  <si>
    <t xml:space="preserve">FERRAMENTAS - FAMILIA ENGENHEIRO CIVIL - MENSALISTA (ENCARGOS COMPLEMENTARES - COLETADO CAIXA)                                                                                                                                                                                                                                                                                                                                                                                                            </t>
  </si>
  <si>
    <t xml:space="preserve">FERRAMENTAS - FAMILIA OPERADOR ESCAVADEIRA - HORISTA (ENCARGOS COMPLEMENTARES - COLETADO CAIXA)                                                                                                                                                                                                                                                                                                                                                                                                           </t>
  </si>
  <si>
    <t xml:space="preserve">FERRAMENTAS - FAMILIA OPERADOR ESCAVADEIRA - MENSALISTA (ENCARGOS COMPLEMENTARES - COLETADO CAIXA)                                                                                                                                                                                                                                                                                                                                                                                                        </t>
  </si>
  <si>
    <t xml:space="preserve">FERRAMENTAS - FAMILIA PEDREIRO - HORISTA (ENCARGOS COMPLEMENTARES - COLETADO CAIXA)                                                                                                                                                                                                                                                                                                                                                                                                                       </t>
  </si>
  <si>
    <t xml:space="preserve">0,74</t>
  </si>
  <si>
    <t xml:space="preserve">FERRAMENTAS - FAMILIA PEDREIRO - MENSALISTA (ENCARGOS COMPLEMENTARES - COLETADO CAIXA)                                                                                                                                                                                                                                                                                                                                                                                                                    </t>
  </si>
  <si>
    <t xml:space="preserve">139,44</t>
  </si>
  <si>
    <t xml:space="preserve">FERRAMENTAS - FAMILIA PINTOR - HORISTA (ENCARGOS COMPLEMENTARES - COLETADO CAIXA)                                                                                                                                                                                                                                                                                                                                                                                                                         </t>
  </si>
  <si>
    <t xml:space="preserve">1,48</t>
  </si>
  <si>
    <t xml:space="preserve">FERRAMENTAS - FAMILIA PINTOR - MENSALISTA (ENCARGOS COMPLEMENTARES - COLETADO CAIXA)                                                                                                                                                                                                                                                                                                                                                                                                                      </t>
  </si>
  <si>
    <t xml:space="preserve">279,09</t>
  </si>
  <si>
    <t xml:space="preserve">FERRAMENTAS - FAMILIA SERVENTE - HORISTA (ENCARGOS COMPLEMENTARES - COLETADO CAIXA)                                                                                                                                                                                                                                                                                                                                                                                                                       </t>
  </si>
  <si>
    <t xml:space="preserve">FERRAMENTAS - FAMILIA SERVENTE - MENSALISTA (ENCARGOS COMPLEMENTARES - COLETADO CAIXA)                                                                                                                                                                                                                                                                                                                                                                                                                    </t>
  </si>
  <si>
    <t xml:space="preserve">106,33</t>
  </si>
  <si>
    <t xml:space="preserve">FERRAMENTAS - FAMILIA SOLDADOR - HORISTA (ENCARGOS COMPLEMENTARES - COLETADO CAIXA)                                                                                                                                                                                                                                                                                                                                                                                                                       </t>
  </si>
  <si>
    <t xml:space="preserve">FERRAMENTAS - FAMILIA SOLDADOR - MENSALISTA (ENCARGOS COMPLEMENTARES - COLETADO CAIXA)                                                                                                                                                                                                                                                                                                                                                                                                                    </t>
  </si>
  <si>
    <t xml:space="preserve">201,56</t>
  </si>
  <si>
    <t xml:space="preserve">FERRAMENTAS - FAMILIA TOPOGRAFO - HORISTA (ENCARGOS COMPLEMENTARES - COLETADO CAIXA)                                                                                                                                                                                                                                                                                                                                                                                                                      </t>
  </si>
  <si>
    <t xml:space="preserve">FERRAMENTAS - FAMILIA TOPOGRAFO - MENSALISTA (ENCARGOS COMPLEMENTARES - COLETADO CAIXA)                                                                                                                                                                                                                                                                                                                                                                                                                   </t>
  </si>
  <si>
    <t xml:space="preserve">13,21</t>
  </si>
  <si>
    <t xml:space="preserve">FERROLHO COM FECHO / TRINCO REDONDO, EM ACO GALVANIZADO / ZINCADO, DE SOBREPOR, COM COMPRIMENTO DE 2" E ESPESSURA MINIMA DA CHAPA DE 0,90 MM, PARA PORTAS E JANELAS                                                                                                                                                                                                                                                                                                                                       </t>
  </si>
  <si>
    <t xml:space="preserve">FERROLHO COM FECHO / TRINCO REDONDO, EM ACO GALVANIZADO / ZINCADO, DE SOBREPOR, COM COMPRIMENTO DE 3" A 4" E ESPESSURA MINIMA DA CHAPA DE 0,90 MM                                                                                                                                                                                                                                                                                                                                                         </t>
  </si>
  <si>
    <t xml:space="preserve">FERROLHO COM FECHO / TRINCO REDONDO, EM ACO GALVANIZADO / ZINCADO, DE SOBREPOR, COM COMPRIMENTO DE 5" E ESPESSURA MINIMA DA CHAPA DE 0,90 MM                                                                                                                                                                                                                                                                                                                                                              </t>
  </si>
  <si>
    <t xml:space="preserve">FERROLHO COM FECHO / TRINCO REDONDO, EM ACO GALVANIZADO / ZINCADO, DE SOBREPOR, COM COMPRIMENTO DE 6" E ESPESSURA MINIMA DA CHAPA DE 1,50 MM                                                                                                                                                                                                                                                                                                                                                              </t>
  </si>
  <si>
    <t xml:space="preserve">FERROLHO COM FECHO / TRINCO REDONDO, EM ACO GALVANIZADO / ZINCADO, DE SOBREPOR, COM COMPRIMENTO DE 8" E ESPESSURA MINIMA DA CHAPA DE 1,50 MM                                                                                                                                                                                                                                                                                                                                                              </t>
  </si>
  <si>
    <t xml:space="preserve">FERROLHO COM FECHO /TRINCO REDONDO, EM ACO GALVANIZADO / ZINCADO, DE SOBREPOR, COM COMPRIMENTO DE 10" A 12" E ESPESSURA MINIMA DA CHAPA DE 1,50 MM                                                                                                                                                                                                                                                                                                                                                        </t>
  </si>
  <si>
    <t xml:space="preserve">FERROLHO COM FECHO CHATO E PORTA CADEADO , EM ACO GALVANIZADO / ZINCADO, DE SOBREPOR, COM COMPRIMENTO DE 3" A 4", CHAPA COM ESPESSURA MINIMA DE 0,90 MM E LARGURA MINIMA DE 3,20 CM (FECHO SIMPLES / LEVE) (INCLUI PARAFUSOS)                                                                                                                                                                                                                                                                             </t>
  </si>
  <si>
    <t xml:space="preserve">FERROLHO COM FECHO CHATO E PORTA CADEADO , EM ACO GALVANIZADO / ZINCADO, DE SOBREPOR, COM COMPRIMENTO DE 3" A 4", CHAPA COM ESPESSURA MINIMA DE 1,70 MM E LARGURA MINIMA DE 5,00 CM (FECHO REFORCADO)                                                                                                                                                                                                                                                                                                     </t>
  </si>
  <si>
    <t xml:space="preserve">7,55</t>
  </si>
  <si>
    <t xml:space="preserve">FERROLHO COM FECHO CHATO E PORTA CADEADO , EM ACO GALVANIZADO / ZINCADO, DE SOBREPOR, COM COMPRIMENTO DE 5", CHAPA COM ESPESSURA MINIMA DE 0,90 MM E LARGURA MINIMA DE 3,20 CM (FECHO SIMPLES)                                                                                                                                                                                                                                                                                                            </t>
  </si>
  <si>
    <t xml:space="preserve">7,73</t>
  </si>
  <si>
    <t xml:space="preserve">FERROLHO COM FECHO CHATO E PORTA CADEADO , EM ACO GALVANIZADO / ZINCADO, DE SOBREPOR, COM COMPRIMENTO DE 5", CHAPA COM ESPESSURA MINIMA DE 1,70 MM E LARGURA MINIMA DE 5,00 CM (FECHO REFORCADO)                                                                                                                                                                                                                                                                                                          </t>
  </si>
  <si>
    <t xml:space="preserve">8,43</t>
  </si>
  <si>
    <t xml:space="preserve">FERROLHO COM FECHO CHATO E PORTA CADEADO , EM ACO GALVANIZADO / ZINCADO, DE SOBREPOR, COM COMPRIMENTO DE 6", CHAPA COM ESPESSURA MINIMA DE 0,90 MM E LARGURA MINIMA DE 3,80 CM (FECHO SIMPLES)                                                                                                                                                                                                                                                                                                            </t>
  </si>
  <si>
    <t xml:space="preserve">FERROLHO COM FECHO CHATO E PORTA CADEADO , EM ACO GALVANIZADO / ZINCADO, DE SOBREPOR, COM COMPRIMENTO DE 6", CHAPA COM ESPESSURA MINIMA DE 1,70 MM E LARGURA /MINIMA DE 5,00 CM (FECHO REFORCADO) (INCLUI PARAFUSOS)                                                                                                                                                                                                                                                                                      </t>
  </si>
  <si>
    <t xml:space="preserve">12,34</t>
  </si>
  <si>
    <t xml:space="preserve">FERTILIZANTE NPK -  10:10:10                                                                                                                                                                                                                                                                                                                                                                                                                                                                              </t>
  </si>
  <si>
    <t xml:space="preserve">3,98</t>
  </si>
  <si>
    <t xml:space="preserve">FERTILIZANTE NPK - 4: 14: 8                                                                                                                                                                                                                                                                                                                                                                                                                                                                               </t>
  </si>
  <si>
    <t xml:space="preserve">3,71</t>
  </si>
  <si>
    <t xml:space="preserve">FERTILIZANTE ORGANICO COMPOSTO, CLASSE A                                                                                                                                                                                                                                                                                                                                                                                                                                                                  </t>
  </si>
  <si>
    <t xml:space="preserve">FIBRA DE ACO PARA REFORCO DO CONCRETO, SOLTA, TIPO A-I, FATOR DE FORMA *50* L / D, COMPRIMENTO DE *30* MM E RESISTENCIA A TRACAO DO ACO MAIOR 1000 MPA                                                                                                                                                                                                                                                                                                                                                    </t>
  </si>
  <si>
    <t xml:space="preserve">8,91</t>
  </si>
  <si>
    <t xml:space="preserve">FILTRO ANAEROBIO, EM POLIETILENO DE ALTA DENSIDADE (PEAD), CAPACIDADE *1100* LITROS (NBR 13969)                                                                                                                                                                                                                                                                                                                                                                                                           </t>
  </si>
  <si>
    <t xml:space="preserve">994,56</t>
  </si>
  <si>
    <t xml:space="preserve">FILTRO ANAEROBIO, EM POLIETILENO DE ALTA DENSIDADE (PEAD), CAPACIDADE *2800* LITROS (NBR 13969)                                                                                                                                                                                                                                                                                                                                                                                                           </t>
  </si>
  <si>
    <t xml:space="preserve">2.546,50</t>
  </si>
  <si>
    <t xml:space="preserve">FILTRO ANAEROBIO, EM POLIETILENO DE ALTA DENSIDADE (PEAD), CAPACIDADE *5000* LITROS (NBR 13969)                                                                                                                                                                                                                                                                                                                                                                                                           </t>
  </si>
  <si>
    <t xml:space="preserve">3.480,61</t>
  </si>
  <si>
    <t xml:space="preserve">FINCAPINO CURTO CALIBRE 22 VERMELHO, CARGA MEDIA (ACAO DIRETA)                                                                                                                                                                                                                                                                                                                                                                                                                                            </t>
  </si>
  <si>
    <t xml:space="preserve">CENTO </t>
  </si>
  <si>
    <t xml:space="preserve">42,13</t>
  </si>
  <si>
    <t xml:space="preserve">FINCAPINO LONGO CALIBRE 22, CARGA FORTE (ACAO DIRETA)                                                                                                                                                                                                                                                                                                                                                                                                                                                     </t>
  </si>
  <si>
    <t xml:space="preserve">FIO COBRE NU DE 150 A 500 MM2, PARA TENSOES DE ATE 600 V                                                                                                                                                                                                                                                                                                                                                                                                                                                  </t>
  </si>
  <si>
    <t xml:space="preserve">103,39</t>
  </si>
  <si>
    <t xml:space="preserve">FIO COBRE NU DE 16 A 35 MM2, PARA TENSOES DE ATE 600 V                                                                                                                                                                                                                                                                                                                                                                                                                                                    </t>
  </si>
  <si>
    <t xml:space="preserve">105,46</t>
  </si>
  <si>
    <t xml:space="preserve">FIO COBRE NU DE 50 A 120 MM2, PARA TENSOES DE ATE 600 V                                                                                                                                                                                                                                                                                                                                                                                                                                                   </t>
  </si>
  <si>
    <t xml:space="preserve">102,00</t>
  </si>
  <si>
    <t xml:space="preserve">FIO DE COBRE, SOLIDO, CLASSE 1, ISOLACAO EM PVC/A, ANTICHAMA BWF-B, 450/750V, SECAO NOMINAL 1,5 MM2                                                                                                                                                                                                                                                                                                                                                                                                       </t>
  </si>
  <si>
    <t xml:space="preserve">1,39</t>
  </si>
  <si>
    <t xml:space="preserve">FIO DE COBRE, SOLIDO, CLASSE 1, ISOLACAO EM PVC/A, ANTICHAMA BWF-B, 450/750V, SECAO NOMINAL 10 MM2                                                                                                                                                                                                                                                                                                                                                                                                        </t>
  </si>
  <si>
    <t xml:space="preserve">8,60</t>
  </si>
  <si>
    <t xml:space="preserve">FIO DE COBRE, SOLIDO, CLASSE 1, ISOLACAO EM PVC/A, ANTICHAMA BWF-B, 450/750V, SECAO NOMINAL 2,5 MM2                                                                                                                                                                                                                                                                                                                                                                                                       </t>
  </si>
  <si>
    <t xml:space="preserve">FIO DE COBRE, SOLIDO, CLASSE 1, ISOLACAO EM PVC/A, ANTICHAMA BWF-B, 450/750V, SECAO NOMINAL 4 MM2                                                                                                                                                                                                                                                                                                                                                                                                         </t>
  </si>
  <si>
    <t xml:space="preserve">3,80</t>
  </si>
  <si>
    <t xml:space="preserve">FIO DE COBRE, SOLIDO, CLASSE 1, ISOLACAO EM PVC/A, ANTICHAMA BWF-B, 450/750V, SECAO NOMINAL 6 MM2                                                                                                                                                                                                                                                                                                                                                                                                         </t>
  </si>
  <si>
    <t xml:space="preserve">FIO TELEFONICO EXTERNO (FE) EM ACO COBREADO, ISOLACAO EM PEAD OU PVC ANTI-CHAMA, 2 CONDUTORES                                                                                                                                                                                                                                                                                                                                                                                                             </t>
  </si>
  <si>
    <t xml:space="preserve">1,75</t>
  </si>
  <si>
    <t xml:space="preserve">FIO TELEFONICO INTERNO (FI) EM COBRE ESTANHADO, ISOLACAO EM PVC ANTICHAMA, 2 CONDUTORES DE 0,6 MM (NBR 9115:2005)                                                                                                                                                                                                                                                                                                                                                                                         </t>
  </si>
  <si>
    <t xml:space="preserve">1,34</t>
  </si>
  <si>
    <t xml:space="preserve">FITA / CINTA AUTOADESIVA ELASTOMERICA PARA VEDACAO, L= 50 MM, E = 3 MM                                                                                                                                                                                                                                                                                                                                                                                                                                    </t>
  </si>
  <si>
    <t xml:space="preserve">3,62</t>
  </si>
  <si>
    <t xml:space="preserve">FITA ACO INOX PARA CINTAR POSTE, L = 19 MM, E = 0,5 MM (ROLO DE 30M)                                                                                                                                                                                                                                                                                                                                                                                                                                      </t>
  </si>
  <si>
    <t xml:space="preserve">75,08</t>
  </si>
  <si>
    <t xml:space="preserve">FITA ADESIVA ALUMINIZADA, PARA INSTALACAO DE MANTAS DE SUBCOBERTURA,  L = *5* CM                                                                                                                                                                                                                                                                                                                                                                                                                          </t>
  </si>
  <si>
    <t xml:space="preserve">FITA ADESIVA ANTICORROSIVA DE PVC FLEXIVEL, COR PRETA, PARA PROTECAO TUBULACAO, 50 MM X 30 M (L X C), E= *0,25* MM                                                                                                                                                                                                                                                                                                                                                                                        </t>
  </si>
  <si>
    <t xml:space="preserve">FITA ADESIVA ASFALTICA ALUMINIZADA MULTIUSO, L = 10 CM, ROLO DE 10 M                                                                                                                                                                                                                                                                                                                                                                                                                                      </t>
  </si>
  <si>
    <t xml:space="preserve">89,16</t>
  </si>
  <si>
    <t xml:space="preserve">FITA CREPE ROLO DE 25 MM X 50 M                                                                                                                                                                                                                                                                                                                                                                                                                                                                           </t>
  </si>
  <si>
    <t xml:space="preserve">FITA DE ALUMINIO PARA PROTECAO DO CONDUTOR LARGURA 10 MM                                                                                                                                                                                                                                                                                                                                                                                                                                                  </t>
  </si>
  <si>
    <t xml:space="preserve">62,09</t>
  </si>
  <si>
    <t xml:space="preserve">FITA DE PAPEL MICROPERFURADO, 50 X 150 MM, PARA TRATAMENTO DE JUNTAS DE CHAPA DE GESSO PARA DRYWALL                                                                                                                                                                                                                                                                                                                                                                                                       </t>
  </si>
  <si>
    <t xml:space="preserve">0,26</t>
  </si>
  <si>
    <t xml:space="preserve">FITA DE PAPEL REFORCADA COM LAMINA DE METAL PARA REFORCO DE CANTOS DE CHAPA DE GESSO PARA DRYWALL                                                                                                                                                                                                                                                                                                                                                                                                         </t>
  </si>
  <si>
    <t xml:space="preserve">2,34</t>
  </si>
  <si>
    <t xml:space="preserve">FITA ISOLANTE ADESIVA ANTICHAMA, USO ATE 750 V, EM ROLO DE 19 MM X 20 M                                                                                                                                                                                                                                                                                                                                                                                                                                   </t>
  </si>
  <si>
    <t xml:space="preserve">FITA ISOLANTE ADESIVA ANTICHAMA, USO ATE 750 V, EM ROLO DE 19 MM X 5 M                                                                                                                                                                                                                                                                                                                                                                                                                                    </t>
  </si>
  <si>
    <t xml:space="preserve">FITA ISOLANTE DE BORRACHA AUTOFUSAO, USO ATE 69 KV (ALTA TENSAO)                                                                                                                                                                                                                                                                                                                                                                                                                                          </t>
  </si>
  <si>
    <t xml:space="preserve">FITA METALICA GRAVADA, L = 17 MM, ROLO DE 25 M, CARGA RECOMENDADA = *120* KGF                                                                                                                                                                                                                                                                                                                                                                                                                             </t>
  </si>
  <si>
    <t xml:space="preserve">48,69</t>
  </si>
  <si>
    <t xml:space="preserve">FITA METALICA PERFURADA, L = *18* MM, ROLO DE 30 M, CARGA RECOMENDADA = *30* KGF                                                                                                                                                                                                                                                                                                                                                                                                                          </t>
  </si>
  <si>
    <t xml:space="preserve">55,04</t>
  </si>
  <si>
    <t xml:space="preserve">FITA METALICA PERFURADA, L = 17 MM, ROLO DE 30 M, CARGA RECOMENDADA = *19* KGF                                                                                                                                                                                                                                                                                                                                                                                                                            </t>
  </si>
  <si>
    <t xml:space="preserve">42,25</t>
  </si>
  <si>
    <t xml:space="preserve">FITA METALICA PERFURADA, L = 25 MM, ROLO DE 30 M, CARGA RECOMENDADA = *222,5* KGF                                                                                                                                                                                                                                                                                                                                                                                                                         </t>
  </si>
  <si>
    <t xml:space="preserve">147,90</t>
  </si>
  <si>
    <t xml:space="preserve">FITA VEDA ROSCA EM ROLOS DE 18 MM X 10 M (L X C)                                                                                                                                                                                                                                                                                                                                                                                                                                                          </t>
  </si>
  <si>
    <t xml:space="preserve">FITA VEDA ROSCA EM ROLOS DE 18 MM X 25 M (L X C)                                                                                                                                                                                                                                                                                                                                                                                                                                                          </t>
  </si>
  <si>
    <t xml:space="preserve">8,87</t>
  </si>
  <si>
    <t xml:space="preserve">FITA VEDA ROSCA EM ROLOS DE 18 MM X 50 M (L X C)                                                                                                                                                                                                                                                                                                                                                                                                                                                          </t>
  </si>
  <si>
    <t xml:space="preserve">14,38</t>
  </si>
  <si>
    <t xml:space="preserve">FIXADOR DE ABA AUTOTRAVANTE PARA TELHA DE FIBROCIMENTO, TIPO CANALETE 90 OU KALHETAO                                                                                                                                                                                                                                                                                                                                                                                                                      </t>
  </si>
  <si>
    <t xml:space="preserve">2,27</t>
  </si>
  <si>
    <t xml:space="preserve">FIXADOR DE ABA SIMPLES PARA TELHA DE FIBROCIMENTO, TIPO CANALETA 49 OU KALHETA                                                                                                                                                                                                                                                                                                                                                                                                                            </t>
  </si>
  <si>
    <t xml:space="preserve">1,60</t>
  </si>
  <si>
    <t xml:space="preserve">FIXADOR DE ABA SIMPLES PARA TELHA DE FIBROCIMENTO, TIPO CANALETA 90 OU KALHETAO                                                                                                                                                                                                                                                                                                                                                                                                                           </t>
  </si>
  <si>
    <t xml:space="preserve">FLANELA *30 X 40* CM                                                                                                                                                                                                                                                                                                                                                                                                                                                                                      </t>
  </si>
  <si>
    <t xml:space="preserve">3,64</t>
  </si>
  <si>
    <t xml:space="preserve">FLANGE PVC, ROSCAVEL SEXTAVADO SEM FUROS 3/4"                                                                                                                                                                                                                                                                                                                                                                                                                                                             </t>
  </si>
  <si>
    <t xml:space="preserve">FLANGE PVC, ROSCAVEL, SEXTAVADO, SEM FUROS 3"                                                                                                                                                                                                                                                                                                                                                                                                                                                             </t>
  </si>
  <si>
    <t xml:space="preserve">146,97</t>
  </si>
  <si>
    <t xml:space="preserve">FLANGE PVC, ROSCAVEL, SEXTAVADO, SEM FUROS, 1 1/2"                                                                                                                                                                                                                                                                                                                                                                                                                                                        </t>
  </si>
  <si>
    <t xml:space="preserve">FLANGE PVC, ROSCAVEL, SEXTAVADO, SEM FUROS, 1 1/4"                                                                                                                                                                                                                                                                                                                                                                                                                                                        </t>
  </si>
  <si>
    <t xml:space="preserve">10,67</t>
  </si>
  <si>
    <t xml:space="preserve">FLANGE PVC, ROSCAVEL, SEXTAVADO, SEM FUROS, 1/2"                                                                                                                                                                                                                                                                                                                                                                                                                                                          </t>
  </si>
  <si>
    <t xml:space="preserve">6,29</t>
  </si>
  <si>
    <t xml:space="preserve">FLANGE PVC, ROSCAVEL, SEXTAVADO, SEM FUROS, 1"                                                                                                                                                                                                                                                                                                                                                                                                                                                            </t>
  </si>
  <si>
    <t xml:space="preserve">FLANGE PVC, ROSCAVEL, SEXTAVADO, SEM FUROS, 2 1/2"                                                                                                                                                                                                                                                                                                                                                                                                                                                        </t>
  </si>
  <si>
    <t xml:space="preserve">129,98</t>
  </si>
  <si>
    <t xml:space="preserve">FLANGE PVC, ROSCAVEL, SEXTAVADO, SEM FUROS, 2"                                                                                                                                                                                                                                                                                                                                                                                                                                                            </t>
  </si>
  <si>
    <t xml:space="preserve">FLANGE SEXTAVADO DE FERRO GALVANIZADO, COM ROSCA BSP, DE 1 1/2"                                                                                                                                                                                                                                                                                                                                                                                                                                           </t>
  </si>
  <si>
    <t xml:space="preserve">47,45</t>
  </si>
  <si>
    <t xml:space="preserve">FLANGE SEXTAVADO DE FERRO GALVANIZADO, COM ROSCA BSP, DE 1 1/4"                                                                                                                                                                                                                                                                                                                                                                                                                                           </t>
  </si>
  <si>
    <t xml:space="preserve">37,70</t>
  </si>
  <si>
    <t xml:space="preserve">FLANGE SEXTAVADO DE FERRO GALVANIZADO, COM ROSCA BSP, DE 1/2"                                                                                                                                                                                                                                                                                                                                                                                                                                             </t>
  </si>
  <si>
    <t xml:space="preserve">16,50</t>
  </si>
  <si>
    <t xml:space="preserve">FLANGE SEXTAVADO DE FERRO GALVANIZADO, COM ROSCA BSP, DE 1"                                                                                                                                                                                                                                                                                                                                                                                                                                               </t>
  </si>
  <si>
    <t xml:space="preserve">27,11</t>
  </si>
  <si>
    <t xml:space="preserve">FLANGE SEXTAVADO DE FERRO GALVANIZADO, COM ROSCA BSP, DE 2 1/2"                                                                                                                                                                                                                                                                                                                                                                                                                                           </t>
  </si>
  <si>
    <t xml:space="preserve">88,54</t>
  </si>
  <si>
    <t xml:space="preserve">FLANGE SEXTAVADO DE FERRO GALVANIZADO, COM ROSCA BSP, DE 2"                                                                                                                                                                                                                                                                                                                                                                                                                                               </t>
  </si>
  <si>
    <t xml:space="preserve">56,33</t>
  </si>
  <si>
    <t xml:space="preserve">FLANGE SEXTAVADO DE FERRO GALVANIZADO, COM ROSCA BSP, DE 3/4"                                                                                                                                                                                                                                                                                                                                                                                                                                             </t>
  </si>
  <si>
    <t xml:space="preserve">22,54</t>
  </si>
  <si>
    <t xml:space="preserve">FLANGE SEXTAVADO DE FERRO GALVANIZADO, COM ROSCA BSP, DE 3"                                                                                                                                                                                                                                                                                                                                                                                                                                               </t>
  </si>
  <si>
    <t xml:space="preserve">119,71</t>
  </si>
  <si>
    <t xml:space="preserve">FLANGE SEXTAVADO DE FERRO GALVANIZADO, COM ROSCA BSP, DE 4"                                                                                                                                                                                                                                                                                                                                                                                                                                               </t>
  </si>
  <si>
    <t xml:space="preserve">176,98</t>
  </si>
  <si>
    <t xml:space="preserve">FLANGE SEXTAVADO DE FERRO GALVANIZADO, COM ROSCA BSP, DE 6"                                                                                                                                                                                                                                                                                                                                                                                                                                               </t>
  </si>
  <si>
    <t xml:space="preserve">297,34</t>
  </si>
  <si>
    <t xml:space="preserve">FORRO COMPOSTO POR PAINEIS DE LA DE VIDRO, REVESTIDOS EM PVC MICROPERFURADO, DE *1250 X 625* MM, ESPESSURA 15 MM (COM COLOCACAO)                                                                                                                                                                                                                                                                                                                                                                          </t>
  </si>
  <si>
    <t xml:space="preserve">124,31</t>
  </si>
  <si>
    <t xml:space="preserve">FORRO DE FIBRA MINERAL EM PLACAS DE 1250 X 625 MM, E = 15 MM, BORDA RETA, COM PINTURA ANTIMOFO, APOIADO EM PERFIL DE ACO GALVANIZADO COM 24 MM DE BASE - INSTALADO                                                                                                                                                                                                                                                                                                                                        </t>
  </si>
  <si>
    <t xml:space="preserve">135,61</t>
  </si>
  <si>
    <t xml:space="preserve">FORRO DE FIBRA MINERAL EM PLACAS DE 625 X 625 MM, E = 15 MM, BORDA RETA, COM PINTURA ANTIMOFO, APOIADO EM PERFIL DE ACO GALVANIZADO COM 24 MM DE BASE - INSTALADO                                                                                                                                                                                                                                                                                                                                         </t>
  </si>
  <si>
    <t xml:space="preserve">147,92</t>
  </si>
  <si>
    <t xml:space="preserve">FORRO DE FIBRA MINERAL EM PLACAS DE 625 X 625 MM, E = 15/16 MM, BORDA REBAIXADA, COM PINTURA ANTIMOFO, APOIADO EM PERFIL DE ACO GALVANIZADO COM 24 MM DE BASE - INSTALADO                                                                                                                                                                                                                                                                                                                                 </t>
  </si>
  <si>
    <t xml:space="preserve">158,65</t>
  </si>
  <si>
    <t xml:space="preserve">FORRO DE MADEIRA CEDRINHO OU EQUIVALENTE DA REGIAO, ENCAIXE MACHO/FEMEA COM FRISO, *10 X 1* CM (SEM COLOCACAO)                                                                                                                                                                                                                                                                                                                                                                                            </t>
  </si>
  <si>
    <t xml:space="preserve">79,41</t>
  </si>
  <si>
    <t xml:space="preserve">FORRO DE MADEIRA CUMARU/IPE CHAMPANHE OU EQUIVALENTE DA REGIAO, ENCAIXE MACHO/FEMEA COM FRISO, *10 X 1* CM (SEM COLOCACAO)                                                                                                                                                                                                                                                                                                                                                                                </t>
  </si>
  <si>
    <t xml:space="preserve">120,00</t>
  </si>
  <si>
    <t xml:space="preserve">FORRO DE MADEIRA PINUS OU EQUIVALENTE DA REGIAO, ENCAIXE MACHO/FEMEA COM FRISO, *10 X 1* CM (SEM COLOCACAO)                                                                                                                                                                                                                                                                                                                                                                                               </t>
  </si>
  <si>
    <t xml:space="preserve">FORRO DE PVC LISO, BRANCO, REGUA DE 10 CM, ESPESSURA DE 8 MM A 10 MM (COM COLOCACAO / SEM ESTRUTURA METALICA)                                                                                                                                                                                                                                                                                                                                                                                             </t>
  </si>
  <si>
    <t xml:space="preserve">85,24</t>
  </si>
  <si>
    <t xml:space="preserve">FORRO DE PVC LISO, BRANCO, REGUA DE 20 CM, ESPESSURA DE 8 MM A 10 MM, COMPRIMENTO 6 M (SEM COLOCACAO)                                                                                                                                                                                                                                                                                                                                                                                                     </t>
  </si>
  <si>
    <t xml:space="preserve">FORRO DE PVC, FRISADO, BRANCO, REGUA DE 10 CM, ESPESSURA DE 8 MM A 10 MM E COMPRIMENTO 6 M (SEM COLOCACAO)                                                                                                                                                                                                                                                                                                                                                                                                </t>
  </si>
  <si>
    <t xml:space="preserve">25,44</t>
  </si>
  <si>
    <t xml:space="preserve">FORRO DE PVC, FRISADO, BRANCO, REGUA DE 20 CM, ESPESSURA DE 8 MM A 10 MM E COMPRIMENTO 6 M (SEM COLOCACAO)                                                                                                                                                                                                                                                                                                                                                                                                </t>
  </si>
  <si>
    <t xml:space="preserve">24,86</t>
  </si>
  <si>
    <t xml:space="preserve">FOSSA SEPTICA, SEM FILTRO, PARA 15 A 30 CONTRIBUINTES, CILINDRICA, COM TAMPA, EM POLIETILENO DE ALTA DENSIDADE (PEAD), CAPACIDADE APROXIMADA DE 5500 LITROS (NBR 7229)                                                                                                                                                                                                                                                                                                                                    </t>
  </si>
  <si>
    <t xml:space="preserve">4.051,26</t>
  </si>
  <si>
    <t xml:space="preserve">FOSSA SEPTICA, SEM FILTRO, PARA 4 A 7 CONTRIBUINTES, CILINDRICA,  COM TAMPA, EM POLIETILENO DE ALTA DENSIDADE (PEAD), CAPACIDADE APROXIMADA DE 1100 LITROS (NBR 7229)                                                                                                                                                                                                                                                                                                                                     </t>
  </si>
  <si>
    <t xml:space="preserve">1.041,75</t>
  </si>
  <si>
    <t xml:space="preserve">FOSSA SEPTICA, SEM FILTRO, PARA 8 A 14 CONTRIBUINTES, CILINDRICA, COM TAMPA, EM POLIETILENO DE ALTA DENSIDADE (PEAD), CAPACIDADE APROXIMADA DE 3000 LITROS (NBR 7229)                                                                                                                                                                                                                                                                                                                                     </t>
  </si>
  <si>
    <t xml:space="preserve">3.205,74</t>
  </si>
  <si>
    <t xml:space="preserve">FOSSA SEPTICA,SEM FILTRO, PARA 40 A 52 CONTRIBUINTES, CILINDRICA, COM TAMPA, EM POLIETILENO DE ALTA DENSIDADE (PEAD), CAPACIDADE APROXIMADA DE 10000 LITROS (NBR 7229)                                                                                                                                                                                                                                                                                                                                    </t>
  </si>
  <si>
    <t xml:space="preserve">9.260,03</t>
  </si>
  <si>
    <t xml:space="preserve">FRESADORA DE ASFALTO A FRIO SOBRE ESTEIRAS, LARG. FRESAGEM 2,00 M, POT. 410 KW/550 HP                                                                                                                                                                                                                                                                                                                                                                                                                     </t>
  </si>
  <si>
    <t xml:space="preserve">7.703.087,96</t>
  </si>
  <si>
    <t xml:space="preserve">FRESADORA DE ASFALTO A FRIO SOBRE RODAS, LARG. FRESAGEM 1,00 M, POT. 155 KW/208 HP                                                                                                                                                                                                                                                                                                                                                                                                                        </t>
  </si>
  <si>
    <t xml:space="preserve">3.297.577,06</t>
  </si>
  <si>
    <t xml:space="preserve">FUNDO ANTICORROSIVO PARA METAIS FERROSOS (ZARCAO)                                                                                                                                                                                                                                                                                                                                                                                                                                                         </t>
  </si>
  <si>
    <t xml:space="preserve">FUNDO PREPARADOR ACRILICO BASE AGUA                                                                                                                                                                                                                                                                                                                                                                                                                                                                       </t>
  </si>
  <si>
    <t xml:space="preserve">18,90</t>
  </si>
  <si>
    <t xml:space="preserve">FUNDO SINTETICO NIVELADOR BRANCO FOSCO PARA MADEIRA                                                                                                                                                                                                                                                                                                                                                                                                                                                       </t>
  </si>
  <si>
    <t xml:space="preserve">21,64</t>
  </si>
  <si>
    <t xml:space="preserve">FURO PARA TORNEIRA OU OUTROS ACESSORIOS  EM BANCADA DE MARMORE/ GRANITO OU OUTRO TIPO DE PEDRA NATURAL                                                                                                                                                                                                                                                                                                                                                                                                    </t>
  </si>
  <si>
    <t xml:space="preserve">20,38</t>
  </si>
  <si>
    <t xml:space="preserve">FUSIVEL DIAZED 20 A TAMANHO DII, CAPACIDADE DE INTERRUPCAO DE 50 KA EM VCA E 8 KA EM VCC, TENSAO NOMIMNAL DE 500 V                                                                                                                                                                                                                                                                                                                                                                                        </t>
  </si>
  <si>
    <t xml:space="preserve">FUSIVEL DIAZED 35 A TAMANHO DIII, CAPACIDADE DE INTERRUPCAO DE 50 KA EM VCA E 8 KA EM VCC, TENSAO NOMIMNAL DE 500 V                                                                                                                                                                                                                                                                                                                                                                                       </t>
  </si>
  <si>
    <t xml:space="preserve">5,65</t>
  </si>
  <si>
    <t xml:space="preserve">FUSIVEL NH *36* A 80 AMPERES, TAMANHO 00, CAPACIDADE DE INTERRUPCAO DE 120 KA, TENSAO NOMIMNAL DE 500 V                                                                                                                                                                                                                                                                                                                                                                                                   </t>
  </si>
  <si>
    <t xml:space="preserve">FUSIVEL NH 100 A TAMANHO 00, CAPACIDADE DE INTERRUPCAO DE 120 KA, TENSAO NOMIMNAL DE 500 V                                                                                                                                                                                                                                                                                                                                                                                                                </t>
  </si>
  <si>
    <t xml:space="preserve">20,62</t>
  </si>
  <si>
    <t xml:space="preserve">FUSIVEL NH 125 A TAMANHO 00, CAPACIDADE DE INTERRUPCAO DE 120 KA, TENSAO NOMIMNAL DE 500 V                                                                                                                                                                                                                                                                                                                                                                                                                </t>
  </si>
  <si>
    <t xml:space="preserve">22,02</t>
  </si>
  <si>
    <t xml:space="preserve">FUSIVEL NH 160 A TAMANHO 00, CAPACIDADE DE INTERRUPCAO DE 120 KA, TENSAO NOMIMNAL DE 500 V                                                                                                                                                                                                                                                                                                                                                                                                                </t>
  </si>
  <si>
    <t xml:space="preserve">22,35</t>
  </si>
  <si>
    <t xml:space="preserve">FUSIVEL NH 20 A TAMANHO 000, CAPACIDADE DE INTERRUPCAO DE 120 KA, TENSAO NOMIMNAL DE 500 V                                                                                                                                                                                                                                                                                                                                                                                                                </t>
  </si>
  <si>
    <t xml:space="preserve">21,00</t>
  </si>
  <si>
    <t xml:space="preserve">FUSIVEL NH 200 A 250 AMPERES, TAMANHO 1, CAPACIDADE DE INTERRUPCAO DE 120 KA, TENSAO NOMIMNAL DE 500 V                                                                                                                                                                                                                                                                                                                                                                                                    </t>
  </si>
  <si>
    <t xml:space="preserve">49,21</t>
  </si>
  <si>
    <t xml:space="preserve">GABIAO  TIPO CAIXA, MALHA HEXAGONAL 8 X 10 CM (ZN/AL), FIO 2,7 MM, DIMENSOES 2,0 X 1,0 X 0,5 M (C X L X A)                                                                                                                                                                                                                                                                                                                                                                                                </t>
  </si>
  <si>
    <t xml:space="preserve">471,02</t>
  </si>
  <si>
    <t xml:space="preserve">GABIAO MANTA (COLCHAO) MALHA HEXAGONAL 6 X 8 CM (ZN/AL REVESTIDO COM POLIMERO), DIMENSOES 4,0 X 2,0 X 0,17 M (C X L X A) FIO 2 MM                                                                                                                                                                                                                                                                                                                                                                         </t>
  </si>
  <si>
    <t xml:space="preserve">1.293,57</t>
  </si>
  <si>
    <t xml:space="preserve">GABIAO MANTA (COLCHAO) MALHA HEXAGONAL 6 X 8 CM (ZN/AL REVESTIDO COM POLIMERO), FIO 2 MM, DIMENSOES 4,0 X 2,0 X 0,23 M (C X L X A)                                                                                                                                                                                                                                                                                                                                                                        </t>
  </si>
  <si>
    <t xml:space="preserve">1.395,55</t>
  </si>
  <si>
    <t xml:space="preserve">GABIAO MANTA (COLCHAO) MALHA HEXAGONAL 6 X 8 CM (ZN/AL REVESTIDO COM POLIMERO), FIO 2 MM, DIMENSOES 4,0 X 2,0 X 0,3 M (C X L X A)                                                                                                                                                                                                                                                                                                                                                                         </t>
  </si>
  <si>
    <t xml:space="preserve">1.535,21</t>
  </si>
  <si>
    <t xml:space="preserve">GABIAO MANTA (COLCHAO) MALHA HEXAGONAL 6 X 8 CM (ZN/AL REVESTIDO COM POLIMERO), FIO 2,0 MM, DIMENSOES 5,0 X 2,0 X 0,17 M (C X L X A)                                                                                                                                                                                                                                                                                                                                                                      </t>
  </si>
  <si>
    <t xml:space="preserve">124,10</t>
  </si>
  <si>
    <t xml:space="preserve">GABIAO MANTA (COLCHAO) MALHA HEXAGONAL 6 X 8 CM (ZN/AL REVESTIDO COM POLIMERO), FIO 2,0 MM, DIMENSOES 5,0 X 2,0 X 0,23 M (C X L X A)                                                                                                                                                                                                                                                                                                                                                                      </t>
  </si>
  <si>
    <t xml:space="preserve">134,27</t>
  </si>
  <si>
    <t xml:space="preserve">GABIAO MANTA (COLCHAO) MALHA HEXAGONAL 6 X 8 CM (ZN/AL REVESTIDO COM POLIMERO), FIO 2,0 MM, DIMENSOES 5,0 X 2,0 X 0,30 M (C X L X A)                                                                                                                                                                                                                                                                                                                                                                      </t>
  </si>
  <si>
    <t xml:space="preserve">147,28</t>
  </si>
  <si>
    <t xml:space="preserve">GABIAO SACO MALHA HEXAGONAL 8 X 10 CM (ZN/AL REVESTIDO COM POLIMERO),  FIO 2,4 MM, DIMENSOES 3,0 X 0,65 M                                                                                                                                                                                                                                                                                                                                                                                                 </t>
  </si>
  <si>
    <t xml:space="preserve">444,80</t>
  </si>
  <si>
    <t xml:space="preserve">GABIAO SACO MALHA HEXAGONAL 8 X 10 CM (ZN/AL REVESTIDO COM POLIMERO), FIO 2,4 MM, H = 0,65 M                                                                                                                                                                                                                                                                                                                                                                                                              </t>
  </si>
  <si>
    <t xml:space="preserve">GABIAO SACO MALHA HEXAGONAL 8 X 10 CM (ZN/AL), FIO 2,7 MM, DIMENSOES 4,0 X 0,65 M                                                                                                                                                                                                                                                                                                                                                                                                                         </t>
  </si>
  <si>
    <t xml:space="preserve">591,54</t>
  </si>
  <si>
    <t xml:space="preserve">GABIAO TIPO CAIXA MALHA HEXAGONAL 8 X 10 CM (ZN/AL REVESTIDO COM POLIMERO),  FIO 2,4 MM, DIMENSOES 2,0 X 1,0 X 1,0 M (C X L X A)                                                                                                                                                                                                                                                                                                                                                                          </t>
  </si>
  <si>
    <t xml:space="preserve">829,30</t>
  </si>
  <si>
    <t xml:space="preserve">GABIAO TIPO CAIXA MALHA HEXAGONAL 8 X 10 CM (ZN/AL REVESTIDO COM POLIMERO),  FIO 2,4 MM, H = 0,50 M                                                                                                                                                                                                                                                                                                                                                                                                       </t>
  </si>
  <si>
    <t xml:space="preserve">593,12</t>
  </si>
  <si>
    <t xml:space="preserve">GABIAO TIPO CAIXA MALHA HEXAGONAL 8 X 10 CM (ZN/AL), FIO 2,7 MM, DIMENSOES 2,0 X 1,0 X 1,0 M (C X L X A)                                                                                                                                                                                                                                                                                                                                                                                                  </t>
  </si>
  <si>
    <t xml:space="preserve">689,72</t>
  </si>
  <si>
    <t xml:space="preserve">GABIAO TIPO CAIXA MALHA HEXAGONAL 8 X 10 CM (ZN/AL), FIO 2,7 MM, H = 0,50 M                                                                                                                                                                                                                                                                                                                                                                                                                               </t>
  </si>
  <si>
    <t xml:space="preserve">GABIAO TIPO CAIXA PARA SOLO REFORCADO, MALHA HEXAGONAL DE DUPLA TORCAO 8 X 10 CM (ZN/AL REVESTIDO COM POLIMERO), FIO 2,7 MM, DIMENSOES 2,0 X 1,0 X 0,5 M, COM CAUDA DE 3,0 M                                                                                                                                                                                                                                                                                                                              </t>
  </si>
  <si>
    <t xml:space="preserve">853,07</t>
  </si>
  <si>
    <t xml:space="preserve">GABIAO TIPO CAIXA PARA SOLO REFORCADO, MALHA HEXAGONAL DE DUPLA TORCAO 8 X 10 CM (ZN/AL REVESTIDO COM POLIMERO), FIO 2,7 MM, DIMENSOES 2,0 X 1,0 X 1,0 M, COM CAUDA DE 3,0 M                                                                                                                                                                                                                                                                                                                              </t>
  </si>
  <si>
    <t xml:space="preserve">1.097,00</t>
  </si>
  <si>
    <t xml:space="preserve">GABIAO TIPO CAIXA PARA SOLO REFORCADO, MALHA HEXAGONAL DE DUPLA TORCAO 8 X 10 CM (ZN/AL REVESTIDO COM POLIMERO), FIO 2,7 MM, DIMENSOES 2,0 X 1,0 X 1,0 M, COM CAUDA DE 4,0 M                                                                                                                                                                                                                                                                                                                              </t>
  </si>
  <si>
    <t xml:space="preserve">1.209,18</t>
  </si>
  <si>
    <t xml:space="preserve">GABIAO TIPO CAIXA PARA SOLO REFORCADO, MALHA HEXAGONAL 8 X 10 CM (ZN/AL REVESTIDO COM POLIMERO), FIO 2,7 MM, DIMENSOES 2,0 X 1,0 X 0,5 M, COM CAUDA DE 4,0 M                                                                                                                                                                                                                                                                                                                                              </t>
  </si>
  <si>
    <t xml:space="preserve">617,79</t>
  </si>
  <si>
    <t xml:space="preserve">GABIAO TIPO CAIXA PARA SOLO REFORCADO, MALHA HEXAGONAL 8 X 10 CM (ZN/AL REVESTIDO COM POLIMERO), FIO 2,7 MM, DIMENSOES 2,0 X 1,0 X 1,0 M, COM CAUDA DE 4,0 M                                                                                                                                                                                                                                                                                                                                              </t>
  </si>
  <si>
    <t xml:space="preserve">394,42</t>
  </si>
  <si>
    <t xml:space="preserve">GABIAO TIPO CAIXA TRAPEZOIDAL, MALHA HEXAGONAL 10 X 12 CM (ZN/AL REVESTIDO COM POLIMERO) FIO 2,7 MM, FACE COM 65 GRAUS, COM GEOSSINTETICO, DIMENSOES 2,0 X 1,5 X 1,0 M (C X L X A)                                                                                                                                                                                                                                                                                                                        </t>
  </si>
  <si>
    <t xml:space="preserve">331,58</t>
  </si>
  <si>
    <t xml:space="preserve">GABIAO TIPO CAIXA, MALHA HEXAGONAL 8 X 10 CM (ZN/AL REVESTIDO COM POLIMERO), FIO DE 2,4 MM, DIMENSOES 2,0 x 1,0 x 1,0 M (C X L X A)                                                                                                                                                                                                                                                                                                                                                                       </t>
  </si>
  <si>
    <t xml:space="preserve">414,65</t>
  </si>
  <si>
    <t xml:space="preserve">GABIAO TIPO CAIXA, MALHA HEXAGONAL 8 X 10 CM (ZN/AL REVESTIDO COM POLIMERO), FIO 2,4 MM, DIMENSOES 2,0 X 1,0 X 0,5 M (C X L X A)                                                                                                                                                                                                                                                                                                                                                                          </t>
  </si>
  <si>
    <t xml:space="preserve">GABIAO TIPO CAIXA, MALHA HEXAGONAL 8 X 10 CM (ZN/AL), FIO DE 2,7 MM, DIMENSOES 2,0 X 1,0 X 1,0 M (C X L X A)                                                                                                                                                                                                                                                                                                                                                                                              </t>
  </si>
  <si>
    <t xml:space="preserve">276,24</t>
  </si>
  <si>
    <t xml:space="preserve">GABIAO TIPO CAIXA, MALHA HEXAGONAL 8 X 10 CM (ZN/AL), FIO DE 2,7 MM, DIMENSOES 5,0 X 1,0 X 1,0 M (C X L X A)                                                                                                                                                                                                                                                                                                                                                                                              </t>
  </si>
  <si>
    <t xml:space="preserve">344,45</t>
  </si>
  <si>
    <t xml:space="preserve">GANCHO CHATO EM FERRO GALVANIZADO,  L = 110 MM, RECOBRIMENTO = 100MM, SECAO 1/8 X 1/2" (3 MM X 12 MM), PARA FIXAR TELHA DE FIBROCIMENTO ONDULADA                                                                                                                                                                                                                                                                                                                                                          </t>
  </si>
  <si>
    <t xml:space="preserve">1,65</t>
  </si>
  <si>
    <t xml:space="preserve">GANCHO OLHAL EM ACO GALVANIZADO, ESPESSURA 16MM, ABERTURA 21MM                                                                                                                                                                                                                                                                                                                                                                                                                                            </t>
  </si>
  <si>
    <t xml:space="preserve">GAS DE COZINHA - GLP                                                                                                                                                                                                                                                                                                                                                                                                                                                                                      </t>
  </si>
  <si>
    <t xml:space="preserve">8,51</t>
  </si>
  <si>
    <t xml:space="preserve">GASOLINA COMUM                                                                                                                                                                                                                                                                                                                                                                                                                                                                                            </t>
  </si>
  <si>
    <t xml:space="preserve">6,93</t>
  </si>
  <si>
    <t xml:space="preserve">GEOGRELHA TECIDA COM FILAMENTOS DE POLIESTER + PVC, RESISTENCIA LONGITUDINAL: 90 KN/M, RESISTENCIA TRANSVERSAL: 30 KN/M, ALONGAMENTO = 12 POR CENTO                                                                                                                                                                                                                                                                                                                                                       </t>
  </si>
  <si>
    <t xml:space="preserve">50,07</t>
  </si>
  <si>
    <t xml:space="preserve">GEOTEXTIL NAO TECIDO AGULHADO DE FILAMENTOS CONTINUOS 100% POLIESTER, RESITENCIA A TRACAO = 09 KN/M                                                                                                                                                                                                                                                                                                                                                                                                       </t>
  </si>
  <si>
    <t xml:space="preserve">GEOTEXTIL NAO TECIDO AGULHADO DE FILAMENTOS CONTINUOS 100% POLIESTER, RESITENCIA A TRACAO = 10 KN/M                                                                                                                                                                                                                                                                                                                                                                                                       </t>
  </si>
  <si>
    <t xml:space="preserve">GEOTEXTIL NAO TECIDO AGULHADO DE FILAMENTOS CONTINUOS 100% POLIESTER, RESITENCIA A TRACAO = 14 KN/M                                                                                                                                                                                                                                                                                                                                                                                                       </t>
  </si>
  <si>
    <t xml:space="preserve">GEOTEXTIL NAO TECIDO AGULHADO DE FILAMENTOS CONTINUOS 100% POLIESTER, RESITENCIA A TRACAO = 16 KN/M                                                                                                                                                                                                                                                                                                                                                                                                       </t>
  </si>
  <si>
    <t xml:space="preserve">10,52</t>
  </si>
  <si>
    <t xml:space="preserve">GEOTEXTIL NAO TECIDO AGULHADO DE FILAMENTOS CONTINUOS 100% POLIESTER, RESITENCIA A TRACAO = 21 KN/M                                                                                                                                                                                                                                                                                                                                                                                                       </t>
  </si>
  <si>
    <t xml:space="preserve">14,09</t>
  </si>
  <si>
    <t xml:space="preserve">GEOTEXTIL NAO TECIDO AGULHADO DE FILAMENTOS CONTINUOS 100% POLIESTER, RESITENCIA A TRACAO = 26 KN/M                                                                                                                                                                                                                                                                                                                                                                                                       </t>
  </si>
  <si>
    <t xml:space="preserve">17,64</t>
  </si>
  <si>
    <t xml:space="preserve">GEOTEXTIL NAO TECIDO AGULHADO DE FILAMENTOS CONTINUOS 100% POLIESTER, RESITENCIA A TRACAO = 31 KN/M                                                                                                                                                                                                                                                                                                                                                                                                       </t>
  </si>
  <si>
    <t xml:space="preserve">GERADOR PORTATIL MONOFASICO, POTENCIA 5500 VA, MOTOR A GASOLINA, POTENCIA DO MOTOR 13 CV                                                                                                                                                                                                                                                                                                                                                                                                                  </t>
  </si>
  <si>
    <t xml:space="preserve">6.454,96</t>
  </si>
  <si>
    <t xml:space="preserve">GESSEIRO                                                                                                                                                                                                                                                                                                                                                                                                                                                                                                  </t>
  </si>
  <si>
    <t xml:space="preserve">GESSEIRO (MENSALISTA)                                                                                                                                                                                                                                                                                                                                                                                                                                                                                     </t>
  </si>
  <si>
    <t xml:space="preserve">2.276,82</t>
  </si>
  <si>
    <t xml:space="preserve">GESSO COLA, EM PO, PARA FIXACAO DE MOLDURAS, SANCAS E BLOCOS DE GESSO                                                                                                                                                                                                                                                                                                                                                                                                                                     </t>
  </si>
  <si>
    <t xml:space="preserve">GESSO EM PO PARA REVESTIMENTOS/MOLDURAS/SANCAS E USO GERAL                                                                                                                                                                                                                                                                                                                                                                                                                                                </t>
  </si>
  <si>
    <t xml:space="preserve">GESSO PROJETADO                                                                                                                                                                                                                                                                                                                                                                                                                                                                                           </t>
  </si>
  <si>
    <t xml:space="preserve">GONZO DE EMBUTIR, EM LATAO / ZAMAC, *20 X 48* MM, PARA JANELA BASCULANTE / PIVOTANTE, JOGO COM 4 PECAS (PAR)  - INCLUI PARAFUSOS                                                                                                                                                                                                                                                                                                                                                                          </t>
  </si>
  <si>
    <t xml:space="preserve">GONZO DE SOBREPOR, EM LATAO / ZAMAC, PARA JANELA PIVOTANTE - INCLUI PARAFUSOS                                                                                                                                                                                                                                                                                                                                                                                                                             </t>
  </si>
  <si>
    <t xml:space="preserve">14,22</t>
  </si>
  <si>
    <t xml:space="preserve">GRADE DE DISCOS COM CONTROLE REMOTO, REBOCAVEL, COM 24 DISCOS 24" X 6 MM, COM PNEUS PARA TRANSPORTE                                                                                                                                                                                                                                                                                                                                                                                                       </t>
  </si>
  <si>
    <t xml:space="preserve">79.081,63</t>
  </si>
  <si>
    <t xml:space="preserve">GRADE DE DISCOS MECANICA 20X24" COM 20 DISCOS 24" X 6MM  COM PNEUS PARA TRANSPORTE                                                                                                                                                                                                                                                                                                                                                                                                                        </t>
  </si>
  <si>
    <t xml:space="preserve">62.000,00</t>
  </si>
  <si>
    <t xml:space="preserve">GRAMA BATATAIS EM PLACAS, SEM PLANTIO                                                                                                                                                                                                                                                                                                                                                                                                                                                                     </t>
  </si>
  <si>
    <t xml:space="preserve">7,14</t>
  </si>
  <si>
    <t xml:space="preserve">GRAMA ESMERALDA OU SAO CARLOS OU CURITIBANA, EM PLACAS, SEM PLANTIO                                                                                                                                                                                                                                                                                                                                                                                                                                       </t>
  </si>
  <si>
    <t xml:space="preserve">GRAMPO DE ACO POLIDO 1 " X 9                                                                                                                                                                                                                                                                                                                                                                                                                                                                              </t>
  </si>
  <si>
    <t xml:space="preserve">20,45</t>
  </si>
  <si>
    <t xml:space="preserve">GRAMPO DE ACO POLIDO 7/8 " X 9                                                                                                                                                                                                                                                                                                                                                                                                                                                                            </t>
  </si>
  <si>
    <t xml:space="preserve">22,60</t>
  </si>
  <si>
    <t xml:space="preserve">GRAMPO LINHA VIVA DE LATAO ESTANHADO, DIAMETRO DO CONDUTOR PRINCIPAL DE 10 A 120 MM2, DIAMETRO DA DERIVACAO DE 10 A 70 MM2                                                                                                                                                                                                                                                                                                                                                                                </t>
  </si>
  <si>
    <t xml:space="preserve">56,03</t>
  </si>
  <si>
    <t xml:space="preserve">GRAMPO METALICO TIPO OLHAL PARA HASTE DE ATERRAMENTO DE 1/2'', CONDUTOR DE *10* A 50 MM2                                                                                                                                                                                                                                                                                                                                                                                                                  </t>
  </si>
  <si>
    <t xml:space="preserve">GRAMPO METALICO TIPO OLHAL PARA HASTE DE ATERRAMENTO DE 1'', CONDUTOR DE *10* A 50 MM2                                                                                                                                                                                                                                                                                                                                                                                                                    </t>
  </si>
  <si>
    <t xml:space="preserve">22,97</t>
  </si>
  <si>
    <t xml:space="preserve">GRAMPO METALICO TIPO OLHAL PARA HASTE DE ATERRAMENTO DE 3/4'', CONDUTOR DE *10* A 50 MM2                                                                                                                                                                                                                                                                                                                                                                                                                  </t>
  </si>
  <si>
    <t xml:space="preserve">GRAMPO METALICO TIPO OLHAL PARA HASTE DE ATERRAMENTO DE 5/8'', CONDUTOR DE *10* A 50 MM2                                                                                                                                                                                                                                                                                                                                                                                                                  </t>
  </si>
  <si>
    <t xml:space="preserve">5,21</t>
  </si>
  <si>
    <t xml:space="preserve">GRAMPO METALICO TIPO U PARA HASTE DE ATERRAMENTO DE ATE 3/4'', CONDUTOR DE 10 A 25 MM2                                                                                                                                                                                                                                                                                                                                                                                                                    </t>
  </si>
  <si>
    <t xml:space="preserve">28,71</t>
  </si>
  <si>
    <t xml:space="preserve">GRAMPO METALICO TIPO U PARA HASTE DE ATERRAMENTO DE ATE 5/8'', CONDUTOR DE 10 A 25 MM2                                                                                                                                                                                                                                                                                                                                                                                                                    </t>
  </si>
  <si>
    <t xml:space="preserve">28,04</t>
  </si>
  <si>
    <t xml:space="preserve">GRAMPO PARALELO METALICO PARA CABO DE 6 A 50 MM2, COM 2 PARAFUSOS                                                                                                                                                                                                                                                                                                                                                                                                                                         </t>
  </si>
  <si>
    <t xml:space="preserve">10,70</t>
  </si>
  <si>
    <t xml:space="preserve">GRAMPO U DE 5/8 " N8 EM FERRO GALVANIZADO                                                                                                                                                                                                                                                                                                                                                                                                                                                                 </t>
  </si>
  <si>
    <t xml:space="preserve">9,29</t>
  </si>
  <si>
    <t xml:space="preserve">GRANALHA DE ACO, ANGULAR (GRIT), PARA JATEAMENTO, PENEIRA 0,117 A 1,00 MM, (SAE G-40 A G-80)                                                                                                                                                                                                                                                                                                                                                                                                              </t>
  </si>
  <si>
    <t xml:space="preserve">SC25KG</t>
  </si>
  <si>
    <t xml:space="preserve">146,59</t>
  </si>
  <si>
    <t xml:space="preserve">GRANALHA DE ACO, ANGULAR (GRIT), PARA JATEAMENTO, PENEIRA 1,41 A 1,19 MM (SAE G16)                                                                                                                                                                                                                                                                                                                                                                                                                        </t>
  </si>
  <si>
    <t xml:space="preserve">127,38</t>
  </si>
  <si>
    <t xml:space="preserve">GRANALHA DE ACO, ESFERICA (SHOT), PARA JATEAMENTO, PENEIRA 0,40 A 1,00 MM (SAE S-170 A S-280)                                                                                                                                                                                                                                                                                                                                                                                                             </t>
  </si>
  <si>
    <t xml:space="preserve">GRANALHA DE ACO, ESFERICA (SHOT), PARA JATEAMENTO, PENEIRA 1,19 A 1,00 MM  (SAE S390)                                                                                                                                                                                                                                                                                                                                                                                                                     </t>
  </si>
  <si>
    <t xml:space="preserve">171,28</t>
  </si>
  <si>
    <t xml:space="preserve">GRANILHA/ GRANA/ PEDRISCO OU AGREGADO EM MARMORE/ GRANITO/ QUARTZO E CALCARIO, PRETO, CINZA, PALHA OU BRANCO                                                                                                                                                                                                                                                                                                                                                                                              </t>
  </si>
  <si>
    <t xml:space="preserve">0,54</t>
  </si>
  <si>
    <t xml:space="preserve">GRANITO PARA BANCADA, POLIDO, TIPO ANDORINHA/ QUARTZ/ CASTELO/ CORUMBA OU OUTROS EQUIVALENTES DA REGIAO, E=  *2,5* CM                                                                                                                                                                                                                                                                                                                                                                                     </t>
  </si>
  <si>
    <t xml:space="preserve">543,39</t>
  </si>
  <si>
    <t xml:space="preserve">GRAUTE CIMENTICIO PARA USO GERAL                                                                                                                                                                                                                                                                                                                                                                                                                                                                          </t>
  </si>
  <si>
    <t xml:space="preserve">1,72</t>
  </si>
  <si>
    <t xml:space="preserve">GRAXA LUBRIFICANTE                                                                                                                                                                                                                                                                                                                                                                                                                                                                                        </t>
  </si>
  <si>
    <t xml:space="preserve">34,13</t>
  </si>
  <si>
    <t xml:space="preserve">GRELHA FIXA, EM PVC BRANCA, QUADRADA, 150 X 150 MM, PARA RALOS E CAIXAS                                                                                                                                                                                                                                                                                                                                                                                                                                   </t>
  </si>
  <si>
    <t xml:space="preserve">9,02</t>
  </si>
  <si>
    <t xml:space="preserve">GRELHA FIXA, PVC CROMADA, REDONDA, 150 MM, PARA RALOS E CAIXAS                                                                                                                                                                                                                                                                                                                                                                                                                                            </t>
  </si>
  <si>
    <t xml:space="preserve">23,64</t>
  </si>
  <si>
    <t xml:space="preserve">GRELHA FOFO ARTICULADA, CARGA MAXIMA 1,5 T, *300 X 1000* MM, E= *15* MM                                                                                                                                                                                                                                                                                                                                                                                                                                   </t>
  </si>
  <si>
    <t xml:space="preserve">292,55</t>
  </si>
  <si>
    <t xml:space="preserve">GRELHA FOFO SIMPLES COM REQUADRO, CARGA MAXIMA  12,5 T, *300 X 1000* MM, E= *15* MM, AREA ESTACIONAMENTO CARRO PASSEIO                                                                                                                                                                                                                                                                                                                                                                                    </t>
  </si>
  <si>
    <t xml:space="preserve">404,65</t>
  </si>
  <si>
    <t xml:space="preserve">GRELHA FOFO SIMPLES COM REQUADRO, CARGA MAXIMA 1,5 T, 150 X 1000 MM, E= *15* MM                                                                                                                                                                                                                                                                                                                                                                                                                           </t>
  </si>
  <si>
    <t xml:space="preserve">223,25</t>
  </si>
  <si>
    <t xml:space="preserve">GRELHA FOFO SIMPLES COM REQUADRO, CARGA MAXIMA 1,5 T, 200 X 1000 MM, E= *15* MM                                                                                                                                                                                                                                                                                                                                                                                                                           </t>
  </si>
  <si>
    <t xml:space="preserve">283,72</t>
  </si>
  <si>
    <t xml:space="preserve">GRUA ASCENCIONAL, LANCA DE 30 M, CAPACIDADE DE 1,0 T A 30 M, ALTURA ATE 39 M                                                                                                                                                                                                                                                                                                                                                                                                                              </t>
  </si>
  <si>
    <t xml:space="preserve">630.742,50</t>
  </si>
  <si>
    <t xml:space="preserve">GRUA ASCENCIONAL, LANCA DE 42 M, CAPACIDADE DE 1,5 T A 30 M, ALTURA ATE 39 M                                                                                                                                                                                                                                                                                                                                                                                                                              </t>
  </si>
  <si>
    <t xml:space="preserve">714.605,63</t>
  </si>
  <si>
    <t xml:space="preserve">GRUA ASCENCIONAL, LANCA DE 50 M, CAPACIDADE DE 2,33 T A 30 M, ALTURA ATE 48 M                                                                                                                                                                                                                                                                                                                                                                                                                             </t>
  </si>
  <si>
    <t xml:space="preserve">1.327.466,25</t>
  </si>
  <si>
    <t xml:space="preserve">GRUPO DE SOLDAGEM C/ GERADOR A DIESEL 60 CV PARA SOLDA ELETRICA, SOBRE 04 RODAS, COM MOTOR 4 CILINDROS                                                                                                                                                                                                                                                                                                                                                                                                    </t>
  </si>
  <si>
    <t xml:space="preserve">178.752,68</t>
  </si>
  <si>
    <t xml:space="preserve">GRUPO DE SOLDAGEM COM GERADOR A DIESEL 30 CV, PARA SOLDA ELETRICA, SOBRE DUAS RODAS                                                                                                                                                                                                                                                                                                                                                                                                                       </t>
  </si>
  <si>
    <t xml:space="preserve">159.785,04</t>
  </si>
  <si>
    <t xml:space="preserve">GRUPO GERADOR A GASOLINA, POTENCIA NOMINAL 2,2 KW, TENSAO DE SAIDA 110/220 V, MOTOR POTENCIA 6,5 HP                                                                                                                                                                                                                                                                                                                                                                                                       </t>
  </si>
  <si>
    <t xml:space="preserve">3.485,67</t>
  </si>
  <si>
    <t xml:space="preserve">GRUPO GERADOR DIESEL, COM CARENAGEM, POTENCIA STANDART ENTRE 100 E 110 KVA, VELOCIDADE DE 1800 RPM, FREQUENCIA DE 60 HZ                                                                                                                                                                                                                                                                                                                                                                                   </t>
  </si>
  <si>
    <t xml:space="preserve">115.420,60</t>
  </si>
  <si>
    <t xml:space="preserve">GRUPO GERADOR DIESEL, COM CARENAGEM, POTENCIA STANDART ENTRE 140 E 150 KVA, VELOCIDADE DE 1800 RPM, FREQUENCIA DE 60 HZ                                                                                                                                                                                                                                                                                                                                                                                   </t>
  </si>
  <si>
    <t xml:space="preserve">135.380,55</t>
  </si>
  <si>
    <t xml:space="preserve">GRUPO GERADOR DIESEL, COM CARENAGEM, POTENCIA STANDART ENTRE 210 E 220 KVA, VELOCIDADE DE 1800 RPM, FREQUENCIA DE 60 HZ                                                                                                                                                                                                                                                                                                                                                                                   </t>
  </si>
  <si>
    <t xml:space="preserve">164.886,57</t>
  </si>
  <si>
    <t xml:space="preserve">GRUPO GERADOR DIESEL, COM CARENAGEM, POTENCIA STANDART ENTRE 250 E 260 KVA, VELOCIDADE DE 1800 RPM, FREQUENCIA DE 60 HZ                                                                                                                                                                                                                                                                                                                                                                                   </t>
  </si>
  <si>
    <t xml:space="preserve">190.921,29</t>
  </si>
  <si>
    <t xml:space="preserve">GRUPO GERADOR DIESEL, COM CARENAGEM, POTENCIA STANDART ENTRE 50 E 55 KVA, VELOCIDADE DE 1800 RPM, FREQUENCIA DE 60 HZ                                                                                                                                                                                                                                                                                                                                                                                     </t>
  </si>
  <si>
    <t xml:space="preserve">102.785,08</t>
  </si>
  <si>
    <t xml:space="preserve">GRUPO GERADOR DIESEL, SEM CARENAGEM, POTENCIA STANDART ENTRE 100 E 110 KVA, VELOCIDADE DE 1800 RPM, FREQUENCIA DE 60 HZ                                                                                                                                                                                                                                                                                                                                                                                   </t>
  </si>
  <si>
    <t xml:space="preserve">100.320,46</t>
  </si>
  <si>
    <t xml:space="preserve">GRUPO GERADOR DIESEL, SEM CARENAGEM, POTENCIA STANDART ENTRE 210 E 220 KVA, VELOCIDADE DE 1800 RPM, FREQUENCIA DE 60 HZ                                                                                                                                                                                                                                                                                                                                                                                   </t>
  </si>
  <si>
    <t xml:space="preserve">144.162,93</t>
  </si>
  <si>
    <t xml:space="preserve">GRUPO GERADOR DIESEL, SEM CARENAGEM, POTENCIA STANDART ENTRE 250 E 260 KVA, VELOCIDADE DE 1800 RPM, FREQUENCIA DE 60 HZ                                                                                                                                                                                                                                                                                                                                                                                   </t>
  </si>
  <si>
    <t xml:space="preserve">GRUPO GERADOR DIESEL, SEM CARENAGEM, POTENCIA STANDART ENTRE 80 E 90 KVA, VELOCIDADE DE 1800 RPM, FREQUENCIA DE 60 HZ                                                                                                                                                                                                                                                                                                                                                                                     </t>
  </si>
  <si>
    <t xml:space="preserve">93.725,00</t>
  </si>
  <si>
    <t xml:space="preserve">GRUPO GERADOR ESTACIONARIO SILENCIADO, POTENCIA 50 KVA, MOTOR  DIESEL                                                                                                                                                                                                                                                                                                                                                                                                                                     </t>
  </si>
  <si>
    <t xml:space="preserve">78.267,85</t>
  </si>
  <si>
    <t xml:space="preserve">GRUPO GERADOR ESTACIONARIO, MOTOR DIESEL POTENCIA 170 KVA                                                                                                                                                                                                                                                                                                                                                                                                                                                 </t>
  </si>
  <si>
    <t xml:space="preserve">134.159,84</t>
  </si>
  <si>
    <t xml:space="preserve">GRUPO GERADOR ESTACIONARIO, POTENCIA 150 KVA, MOTOR DIESEL                                                                                                                                                                                                                                                                                                                                                                                                                                                </t>
  </si>
  <si>
    <t xml:space="preserve">119.448,50</t>
  </si>
  <si>
    <t xml:space="preserve">GRUPO GERADOR ESTACIONARIO, SILENCIADO, POTENCIA 180 KVA, MOTOR  DIESEL                                                                                                                                                                                                                                                                                                                                                                                                                                   </t>
  </si>
  <si>
    <t xml:space="preserve">143.599,98</t>
  </si>
  <si>
    <t xml:space="preserve">GRUPO GERADOR REBOCAVEL, POTENCIA *66* KVA, MOTOR A DIESEL                                                                                                                                                                                                                                                                                                                                                                                                                                                </t>
  </si>
  <si>
    <t xml:space="preserve">84.410,99</t>
  </si>
  <si>
    <t xml:space="preserve">GUARNICAO / ALIZAR / VISTA LISA EM MADEIRA MACICA, PARA PORTA  , E = *1* CM, L = *5* CM, CEDRINHO / ANGELIM COMERCIAL / TAURI/ CURUPIXA / PEROBA / CUMARU OU EQUIVALENTE DA REGIAO                                                                                                                                                                                                                                                                                                                        </t>
  </si>
  <si>
    <t xml:space="preserve">GUARNICAO / ALIZAR / VISTA LISA EM MADEIRA MACICA, PARA PORTA , E = *1* CM, L = *5* CM,  PINUS /EUCALIPTO / VIROLA OU EQUIVALENTE DA REGIAO                                                                                                                                                                                                                                                                                                                                                               </t>
  </si>
  <si>
    <t xml:space="preserve">GUARNICAO / ALIZAR / VISTA, E = *1,5* CM, L = *5,0* CM, EM POLIESTIRENO, BRANCO (JOGO PARA 1 FACE)                                                                                                                                                                                                                                                                                                                                                                                                        </t>
  </si>
  <si>
    <t xml:space="preserve">270,79</t>
  </si>
  <si>
    <t xml:space="preserve">GUARNICAO / MOLDURA / ARREMATE DE ACABAMENTO PARA ESQUADRIA, EM ALUMINIO PERFIL 25, ACABAMENTO ANODIZADO BRANCO OU BRILHANTE, PARA 1 FACE                                                                                                                                                                                                                                                                                                                                                                 </t>
  </si>
  <si>
    <t xml:space="preserve">25,59</t>
  </si>
  <si>
    <t xml:space="preserve">GUARNICAO/ALIZAR/VISTA, E = *1,3* CM, L = *5,0* CM HASTE REGULAVEL = *35* MM, EM MDF/PVC WOOD/ POLIESTIRENO OU MADEIRA LAMINADA, PRIMER BRANCO (JOGO PARA 1 FACE)                                                                                                                                                                                                                                                                                                                                         </t>
  </si>
  <si>
    <t xml:space="preserve">237,94</t>
  </si>
  <si>
    <t xml:space="preserve">GUARNICAO/ALIZAR/VISTA, E = *1,3* CM, L = *7,0* CM, EM POLIESTIRENO, BRANCO (JOGO PARA 1 FACE)                                                                                                                                                                                                                                                                                                                                                                                                            </t>
  </si>
  <si>
    <t xml:space="preserve">271,36</t>
  </si>
  <si>
    <t xml:space="preserve">GUINCHO DE ALAVANCA MANUAL, CAPACIDADE DE 1,6 T, COM 20 M DE CABO DE ACO (AQUISICAO)                                                                                                                                                                                                                                                                                                                                                                                                                      </t>
  </si>
  <si>
    <t xml:space="preserve">2.058,93</t>
  </si>
  <si>
    <t xml:space="preserve">GUINCHO DE ALAVANCA MANUAL, CAPACIDADE 3,2 T COM 20 M DE CABO DE ACO DIAMETRO 16,3 MM                                                                                                                                                                                                                                                                                                                                                                                                                     </t>
  </si>
  <si>
    <t xml:space="preserve">2.350,49</t>
  </si>
  <si>
    <t xml:space="preserve">GUINCHO ELETRICO DE COLUNA, CAPACIDADE 400 KG, COM MOTO FREIO, MOTOR TRIFASICO DE 1,25 CV                                                                                                                                                                                                                                                                                                                                                                                                                 </t>
  </si>
  <si>
    <t xml:space="preserve">4.092,57</t>
  </si>
  <si>
    <t xml:space="preserve">GUINDASTE HIDRAULICO AUTOPROPELIDO, COM LANCA TELESCOPICA 28,80 M, CAPACIDADE MAXIMA 30 T, POTENCIA 97 KW, TRACAO  4 X 4                                                                                                                                                                                                                                                                                                                                                                                  </t>
  </si>
  <si>
    <t xml:space="preserve">1.102.950,23</t>
  </si>
  <si>
    <t xml:space="preserve">GUINDASTE HIDRAULICO AUTOPROPELIDO, COM LANCA TELESCOPICA 40 M, CAPACIDADE MAXIMA 60 T, POTENCIA 260 KW, TRACAO  6 X 6                                                                                                                                                                                                                                                                                                                                                                                    </t>
  </si>
  <si>
    <t xml:space="preserve">2.121.058,13</t>
  </si>
  <si>
    <t xml:space="preserve">GUINDASTE HIDRAULICO AUTOPROPELIDO, COM LANCA TELESCOPICA 50 M, CAPACIDADE MAXIMA 100 T, POTENCIA 350 KW,  TRACAO 10 X 6                                                                                                                                                                                                                                                                                                                                                                                  </t>
  </si>
  <si>
    <t xml:space="preserve">3.605.798,80</t>
  </si>
  <si>
    <t xml:space="preserve">GUINDAUTO HIDRAULICO, CAPACIDADE MAXIMA DE CARGA 10000 KG, MOMENTO MAXIMO DE CARGA 23 TM , ALCANCE MAXIMO HORIZONTAL 11,80 M, PARA MONTAGEM SOBRE CHASSI DE CAMINHAO PBT MINIMO 15000 KG (INCLUI MONTAGEM, NAO INCLUI CAMINHAO)                                                                                                                                                                                                                                                                           </t>
  </si>
  <si>
    <t xml:space="preserve">220.989,38</t>
  </si>
  <si>
    <t xml:space="preserve">GUINDAUTO HIDRAULICO, CAPACIDADE MAXIMA DE CARGA 14340 KG, MOMENTO MAXIMO DE CARGA 42,3 TM, ALCANCE MAXIMO HORIZONTAL 16,80 M, PARA MONTAGEM SOBRE CHASSI DE CAMINHAO PBT MINIMO 23000 KG (INCLUI MONTAGEM, NAO INCLUI CAMINHAO)                                                                                                                                                                                                                                                                          </t>
  </si>
  <si>
    <t xml:space="preserve">348.075,00</t>
  </si>
  <si>
    <t xml:space="preserve">GUINDAUTO HIDRAULICO, CAPACIDADE MAXIMA DE CARGA 30000 KG, MOMENTO MAXIMO DE CARGA 92,2 TM , ALCANCE MAXIMO HORIZONTAL  22,00 M, PARA MONTAGEM SOBRE CHASSI DE CAMINHAO PBT MINIMO 30000 KG (INCLUI MONTAGEM, NAO INCLUI CAMINHAO)                                                                                                                                                                                                                                                                        </t>
  </si>
  <si>
    <t xml:space="preserve">1.289.025,00</t>
  </si>
  <si>
    <t xml:space="preserve">GUINDAUTO HIDRAULICO, CAPACIDADE MAXIMA DE CARGA 3300 KG, MOMENTO MAXIMO DE CARGA 5,8 TM , ALCANCE MAXIMO HORIZONTAL  7,60 M, PARA MONTAGEM SOBRE CHASSI DE CAMINHAO PBT MINIMO 8000 KG (INCLUI MONTAGEM, NAO INCLUI CAMINHAO)                                                                                                                                                                                                                                                                            </t>
  </si>
  <si>
    <t xml:space="preserve">87.018,75</t>
  </si>
  <si>
    <t xml:space="preserve">GUINDAUTO HIDRAULICO, CAPACIDADE MAXIMA DE CARGA 6200 KG, MOMENTO MAXIMO DE CARGA 11,7 TM , ALCANCE MAXIMO HORIZONTAL  9,70 M, PARA MONTAGEM SOBRE CHASSI DE CAMINHAO PBT MINIMO 13000 KG (INCLUI MONTAGEM, NAO INCLUI CAMINHAO)                                                                                                                                                                                                                                                                          </t>
  </si>
  <si>
    <t xml:space="preserve">122.400,00</t>
  </si>
  <si>
    <t xml:space="preserve">GUINDAUTO HIDRAULICO, CAPACIDADE MAXIMA DE CARGA 8500 KG, MOMENTO MAXIMO DE CARGA 30,4 TM , ALCANCE MAXIMO HORIZONTAL  14,30 M, PARA MONTAGEM SOBRE CHASSI DE CAMINHAO PBT MINIMO 23000 KG (INCLUI MONTAGEM, NAO INCLUI CAMINHAO)                                                                                                                                                                                                                                                                         </t>
  </si>
  <si>
    <t xml:space="preserve">286.110,00</t>
  </si>
  <si>
    <t xml:space="preserve">HASTE ANCORA EM ACO GALVANIZADO, DIMENSOES 16 MM X 2000 MM                                                                                                                                                                                                                                                                                                                                                                                                                                                </t>
  </si>
  <si>
    <t xml:space="preserve">67,96</t>
  </si>
  <si>
    <t xml:space="preserve">HASTE DE ACO GALVANIZADO PARA FIXACAO DE CONCERTINA 2 "/3 M                                                                                                                                                                                                                                                                                                                                                                                                                                               </t>
  </si>
  <si>
    <t xml:space="preserve">33,21</t>
  </si>
  <si>
    <t xml:space="preserve">HASTE DE ATERRAMENTO EM ACO GALVANIZADO TIPO CANTONEIRA COM 2,00 M DE COMPRIMENTO, 25 X 25 MM E CHAPA DE 3/16"                                                                                                                                                                                                                                                                                                                                                                                            </t>
  </si>
  <si>
    <t xml:space="preserve">63,81</t>
  </si>
  <si>
    <t xml:space="preserve">HASTE METALICA PARA FIXACAO DE CALHA PLUVIAL,  ZINCADA, DOBRADA 90 GRAUS                                                                                                                                                                                                                                                                                                                                                                                                                                  </t>
  </si>
  <si>
    <t xml:space="preserve">HASTE RETA PARA GANCHO DE FERRO GALVANIZADO, COM ROSCA 1/4 " X 30 CM PARA FIXACAO DE TELHA METALICA, INCLUI PORCA E ARRUELAS DE VEDACAO                                                                                                                                                                                                                                                                                                                                                                   </t>
  </si>
  <si>
    <t xml:space="preserve">1,42</t>
  </si>
  <si>
    <t xml:space="preserve">HASTE RETA PARA GANCHO DE FERRO GALVANIZADO, COM ROSCA 1/4 " X 40 CM PARA FIXACAO DE TELHA DE FIBROCIMENTO, INCLUI PORCA SEXTAVADA DE  ZINCO                                                                                                                                                                                                                                                                                                                                                              </t>
  </si>
  <si>
    <t xml:space="preserve">1,44</t>
  </si>
  <si>
    <t xml:space="preserve">HASTE RETA PARA GANCHO DE FERRO GALVANIZADO, COM ROSCA 5/16" X 35 CM PARA FIXACAO DE TELHA DE FIBROCIMENTO, INCLUI PORCA E ARRUELAS DE VEDACAO                                                                                                                                                                                                                                                                                                                                                            </t>
  </si>
  <si>
    <t xml:space="preserve">2,06</t>
  </si>
  <si>
    <t xml:space="preserve">HASTE RETA PARA GANCHO DE FERRO GALVANIZADO, COM ROSCA 5/16" X 40 CM PARA FIXACAO DE TELHA DE FIBROCIMENTO, INCLUI PORCA SEXTAVADA DE  ZINCO                                                                                                                                                                                                                                                                                                                                                              </t>
  </si>
  <si>
    <t xml:space="preserve">2,35</t>
  </si>
  <si>
    <t xml:space="preserve">HASTE RETA PARA GANCHO DE FERRO GALVANIZADO, COM ROSCA 5/16" X 45 CM PARA FIXACAO DE TELHA DE FIBROCIMENTO, INCLUI PORCA E ARRUELAS DE VEDACAO                                                                                                                                                                                                                                                                                                                                                            </t>
  </si>
  <si>
    <t xml:space="preserve">2,75</t>
  </si>
  <si>
    <t xml:space="preserve">HIDRANTE DE COLUNA COMPLETO, EM FERRO FUNDIDO, DN = 100 MM, COM REGISTRO, CUNHA DE BORRACHA, CURVA DESSIMETRICA, EXTREMIDADE E TAMPAS (INCLUI KIT FIXACAO)                                                                                                                                                                                                                                                                                                                                                </t>
  </si>
  <si>
    <t xml:space="preserve">5.240,00</t>
  </si>
  <si>
    <t xml:space="preserve">HIDRANTE DE COLUNA COMPLETO, EM FERRO FUNDIDO, DN = 75 MM, COM REGISTRO, CUNHA DE BORRACHA, CURVA DESSIMETRICA, EXTREMIDADE E TAMPAS (INCLUI KIT FIXACAO)                                                                                                                                                                                                                                                                                                                                                 </t>
  </si>
  <si>
    <t xml:space="preserve">4.746,26</t>
  </si>
  <si>
    <t xml:space="preserve">HIDRANTE SUBTERRANEO, EM FERRO FUNDIDO, COM CURVA CURTA E CAIXA, DN 75 MM                                                                                                                                                                                                                                                                                                                                                                                                                                 </t>
  </si>
  <si>
    <t xml:space="preserve">2.805,24</t>
  </si>
  <si>
    <t xml:space="preserve">HIDRANTE SUBTERRANEO, EM FERRO FUNDIDO, COM CURVA LONGA E CAIXA, DN 75 MM                                                                                                                                                                                                                                                                                                                                                                                                                                 </t>
  </si>
  <si>
    <t xml:space="preserve">2.954,46</t>
  </si>
  <si>
    <t xml:space="preserve">HIDROJATEADORA PARA DESOBSTRUCAO DE REDES E GALERIAS, TANQUE 7000 L, BOMBA TRIPLEX 120 KGF/CM2 128 L/MIN (INCLUI MONTAGEM, NAO INCLUI CAMINHAO)                                                                                                                                                                                                                                                                                                                                                           </t>
  </si>
  <si>
    <t xml:space="preserve">251.726,23</t>
  </si>
  <si>
    <t xml:space="preserve">HIDROJATEADORA PARA DESOBSTRUCAO DE REDES E GALERIAS, TANQUE 7000 L, BOMBA TRIPLEX 140 KGF/CM2 260 L/MIN ALIMENTADA POR MOTOR INDEPENDENTE A DIESEL POTENCIA 125 CV (INCLUI MONTAGEM, NAO INCLUI CAMINHAO)                                                                                                                                                                                                                                                                                                </t>
  </si>
  <si>
    <t xml:space="preserve">267.796,62</t>
  </si>
  <si>
    <t xml:space="preserve">HIDROMETRO MULTIJATO / MEDIDOR DE AGUA, DN 1 1/2", VAZAO MAXIMA DE 20 M3/H, PARA AGUA POTAVEL FRIA, RELOJOARIA PLANA, CLASSE B, HORIZONTAL (SEM CONEXOES)                                                                                                                                                                                                                                                                                                                                                 </t>
  </si>
  <si>
    <t xml:space="preserve">832,94</t>
  </si>
  <si>
    <t xml:space="preserve">HIDROMETRO MULTIJATO / MEDIDOR DE AGUA, DN 1", VAZAO MAXIMA DE 10 M3/H, PARA AGUA POTAVEL FRIA, RELOJOARIA PLANA, CLASSE B, HORIZONTAL (SEM CONEXOES)                                                                                                                                                                                                                                                                                                                                                     </t>
  </si>
  <si>
    <t xml:space="preserve">501,17</t>
  </si>
  <si>
    <t xml:space="preserve">HIDROMETRO MULTIJATO / MEDIDOR DE AGUA, DN 1", VAZAO MAXIMA DE 7 M3/H, PARA AGUA POTAVEL FRIA, RELOJOARIA PLANA, CLASSE B, HORIZONTAL (SEM CONEXOES)                                                                                                                                                                                                                                                                                                                                                      </t>
  </si>
  <si>
    <t xml:space="preserve">367,05</t>
  </si>
  <si>
    <t xml:space="preserve">HIDROMETRO MULTIJATO / MEDIDOR DE AGUA, DN 2", VAZAO MAXIMA DE 30 M3/H, PARA AGUA POTAVEL FRIA, RELOJOARIA PLANA, CLASSE B, HORIZONTAL (SEM CONEXOES)                                                                                                                                                                                                                                                                                                                                                     </t>
  </si>
  <si>
    <t xml:space="preserve">1.171,76</t>
  </si>
  <si>
    <t xml:space="preserve">HIDROMETRO UNIJATO / MEDIDOR DE AGUA, DN 1/2", VAZAO MAXIMA DE 1,5 M3/H, PARA AGUA POTAVEL FRIA, RELOJOARIA PLANA, CLASSE B, HORIZONTAL (SEM CONEXOES)                                                                                                                                                                                                                                                                                                                                                    </t>
  </si>
  <si>
    <t xml:space="preserve">96,00</t>
  </si>
  <si>
    <t xml:space="preserve">HIDROMETRO UNIJATO / MEDIDOR DE AGUA, DN 1/2", VAZAO MAXIMA DE 3 M3/H, PARA AGUA POTAVEL FRIA, RELOJOARIA PLANA, CLASSE B, HORIZONTAL (SEM CONEXOES)                                                                                                                                                                                                                                                                                                                                                      </t>
  </si>
  <si>
    <t xml:space="preserve">103,05</t>
  </si>
  <si>
    <t xml:space="preserve">HIDROMETRO UNIJATO / MEDIDOR DE AGUA, DN 3/4", VAZAO MAXIMA DE 5 M3/H, PARA AGUA POTAVEL FRIA, RELOJOARIA PLANA, CLASSE B, HORIZONTAL (SEM CONEXOES)0,                                                                                                                                                                                                                                                                                                                                                    </t>
  </si>
  <si>
    <t xml:space="preserve">127,05</t>
  </si>
  <si>
    <t xml:space="preserve">HIDROMETRO WOLTMANN, DN 2", VAZAO MAXIMA DE 50 M3/H, PARA AGUA POTAVEL FRIA, RELOJOARIA PLANA, TURBINA HORIZONTAL, EQUIPADO COM TELIMETRIA (SEM CONEXOES)                                                                                                                                                                                                                                                                                                                                                 </t>
  </si>
  <si>
    <t xml:space="preserve">1.891,76</t>
  </si>
  <si>
    <t xml:space="preserve">HIDROMETRO WOLTMANN, DN 3", VAZAO MAXIMA DE 80 M3/H, PARA AGUA POTAVEL FRIA, RELOJOARIA PLANA, TURBINA HORIZONTAL, EQUIPADO COM TELIMETRIA (SEM CONEXOES)                                                                                                                                                                                                                                                                                                                                                 </t>
  </si>
  <si>
    <t xml:space="preserve">2.470,58</t>
  </si>
  <si>
    <t xml:space="preserve">IGNITOR PARA LAMPADA DE VAPOR DE SODIO / VAPOR METALICO ATE 2000 W, TENSAO DE PULSO ENTRE 600 A 750 V                                                                                                                                                                                                                                                                                                                                                                                                     </t>
  </si>
  <si>
    <t xml:space="preserve">26,98</t>
  </si>
  <si>
    <t xml:space="preserve">IGNITOR PARA LAMPADA DE VAPOR DE SODIO / VAPOR METALICO ATE 400 W, TENSAO DE PULSO ENTRE 3000 A 4500 V                                                                                                                                                                                                                                                                                                                                                                                                    </t>
  </si>
  <si>
    <t xml:space="preserve">IGNITOR PARA LAMPADA DE VAPOR DE SODIO / VAPOR METALICO ATE 400 W, TENSAO DE PULSO ENTRE 580 A 750 V                                                                                                                                                                                                                                                                                                                                                                                                      </t>
  </si>
  <si>
    <t xml:space="preserve">15,75</t>
  </si>
  <si>
    <t xml:space="preserve">IMPERMEABILIZADOR                                                                                                                                                                                                                                                                                                                                                                                                                                                                                         </t>
  </si>
  <si>
    <t xml:space="preserve">16,95</t>
  </si>
  <si>
    <t xml:space="preserve">IMPERMEABILIZADOR (MENSALISTA)                                                                                                                                                                                                                                                                                                                                                                                                                                                                            </t>
  </si>
  <si>
    <t xml:space="preserve">2.993,13</t>
  </si>
  <si>
    <t xml:space="preserve">IMPERMEABILIZANTE FLEXIVEL BRANCO DE BASE ACRILICA PARA COBERTURAS                                                                                                                                                                                                                                                                                                                                                                                                                                        </t>
  </si>
  <si>
    <t xml:space="preserve">IMPERMEABILIZANTE INCOLOR,  BASE SILICONE, PARA TRATAMENTO DE FACHADAS, TELHAS, PEDRAS E OUTRAS SUPERFICIES                                                                                                                                                                                                                                                                                                                                                                                               </t>
  </si>
  <si>
    <t xml:space="preserve">28,36</t>
  </si>
  <si>
    <t xml:space="preserve">IMUNIZANTE PARA MADEIRA, INCOLOR                                                                                                                                                                                                                                                                                                                                                                                                                                                                          </t>
  </si>
  <si>
    <t xml:space="preserve">INSTALADOR DE TUBULACOES (TUBOS/EQUIPAMENTOS)                                                                                                                                                                                                                                                                                                                                                                                                                                                             </t>
  </si>
  <si>
    <t xml:space="preserve">17,12</t>
  </si>
  <si>
    <t xml:space="preserve">INSTALADOR DE TUBULACOES (TUBOS/EQUIPAMENTOS) (MENSALISTA)                                                                                                                                                                                                                                                                                                                                                                                                                                                </t>
  </si>
  <si>
    <t xml:space="preserve">3.023,02</t>
  </si>
  <si>
    <t xml:space="preserve">INTERRUPTOR BIPOLAR SIMPLES 10 A, 250 V (APENAS MODULO)                                                                                                                                                                                                                                                                                                                                                                                                                                                   </t>
  </si>
  <si>
    <t xml:space="preserve">INTERRUPTOR BIPOLAR 10A, 250V, CONJUNTO MONTADO PARA EMBUTIR 4" X 2" (PLACA + SUPORTE + MODULO)                                                                                                                                                                                                                                                                                                                                                                                                           </t>
  </si>
  <si>
    <t xml:space="preserve">13,32</t>
  </si>
  <si>
    <t xml:space="preserve">INTERRUPTOR INTERMEDIARIO 10 A, 250 V (APENAS MODULO)                                                                                                                                                                                                                                                                                                                                                                                                                                                     </t>
  </si>
  <si>
    <t xml:space="preserve">12,72</t>
  </si>
  <si>
    <t xml:space="preserve">INTERRUPTOR INTERMEDIARIO 10A, 250V, CONJUNTO MONTADO PARA EMBUTIR 4" X 2" (PLACA + SUPORTE + MODULO)                                                                                                                                                                                                                                                                                                                                                                                                     </t>
  </si>
  <si>
    <t xml:space="preserve">INTERRUPTOR PARALELO + TOMADA 2P+T 10A, 250V, CONJUNTO MONTADO PARA EMBUTIR 4" X 2" (PLACA + SUPORTE + MODULOS)                                                                                                                                                                                                                                                                                                                                                                                           </t>
  </si>
  <si>
    <t xml:space="preserve">11,03</t>
  </si>
  <si>
    <t xml:space="preserve">INTERRUPTOR PARALELO 10A, 250V (APENAS MODULO)                                                                                                                                                                                                                                                                                                                                                                                                                                                            </t>
  </si>
  <si>
    <t xml:space="preserve">INTERRUPTOR PARALELO 10A, 250V, CONJUNTO MONTADO PARA EMBUTIR 4" X 2" (PLACA + SUPORTE + MODULO)                                                                                                                                                                                                                                                                                                                                                                                                          </t>
  </si>
  <si>
    <t xml:space="preserve">6,42</t>
  </si>
  <si>
    <t xml:space="preserve">INTERRUPTOR SIMPLES + INTERRUPTOR PARALELO + TOMADA 2P+T 10A, 250V, CONJUNTO MONTADO PARA EMBUTIR 4" X 2" (PLACA + SUPORTE + MODULOS)                                                                                                                                                                                                                                                                                                                                                                     </t>
  </si>
  <si>
    <t xml:space="preserve">19,15</t>
  </si>
  <si>
    <t xml:space="preserve">INTERRUPTOR SIMPLES + INTERRUPTOR PARALELO 10A, 250V, CONJUNTO MONTADO PARA EMBUTIR 4" X 2" (PLACA + SUPORTE + MODULOS)                                                                                                                                                                                                                                                                                                                                                                                   </t>
  </si>
  <si>
    <t xml:space="preserve">10,47</t>
  </si>
  <si>
    <t xml:space="preserve">INTERRUPTOR SIMPLES + TOMADA 2P+T 10A, 250V, CONJUNTO MONTADO PARA EMBUTIR 4" X 2" (PLACA + SUPORTE + MODULOS)                                                                                                                                                                                                                                                                                                                                                                                            </t>
  </si>
  <si>
    <t xml:space="preserve">INTERRUPTOR SIMPLES + 2 INTERRUPTORES PARALELOS 10A, 250V, CONJUNTO MONTADO PARA EMBUTIR 4" X 2" (PLACA + SUPORTE + MODULOS)                                                                                                                                                                                                                                                                                                                                                                              </t>
  </si>
  <si>
    <t xml:space="preserve">15,59</t>
  </si>
  <si>
    <t xml:space="preserve">INTERRUPTOR SIMPLES 10A, 250V (APENAS MODULO)                                                                                                                                                                                                                                                                                                                                                                                                                                                             </t>
  </si>
  <si>
    <t xml:space="preserve">4,60</t>
  </si>
  <si>
    <t xml:space="preserve">INTERRUPTOR SIMPLES 10A, 250V, CONJUNTO MONTADO PARA EMBUTIR 4" X 2" (PLACA + SUPORTE + MODULO)                                                                                                                                                                                                                                                                                                                                                                                                           </t>
  </si>
  <si>
    <t xml:space="preserve">INTERRUPTOR SIMPLES 10A, 250V, CONJUNTO MONTADO PARA SOBREPOR 4" X 2" (CAIXA + MODULO)                                                                                                                                                                                                                                                                                                                                                                                                                    </t>
  </si>
  <si>
    <t xml:space="preserve">6,31</t>
  </si>
  <si>
    <t xml:space="preserve">INTERRUPTOR SIMPLES 10A, 250V, CONJUNTO MONTADO PARA SOBREPOR 4" X 2" (CAIXA + 2 MODULOS)                                                                                                                                                                                                                                                                                                                                                                                                                 </t>
  </si>
  <si>
    <t xml:space="preserve">8,34</t>
  </si>
  <si>
    <t xml:space="preserve">INTERRUPTORES PARALELOS (2 MODULOS) + TOMADA 2P+T 10A, 250V, CONJUNTO MONTADO PARA EMBUTIR 4" X 2" (PLACA + SUPORTE + MODULOS)                                                                                                                                                                                                                                                                                                                                                                            </t>
  </si>
  <si>
    <t xml:space="preserve">INTERRUPTORES PARALELOS (2 MODULOS) 10A, 250V, CONJUNTO MONTADO PARA EMBUTIR 4" X 2" (PLACA + SUPORTE + MODULOS)                                                                                                                                                                                                                                                                                                                                                                                          </t>
  </si>
  <si>
    <t xml:space="preserve">INTERRUPTORES PARALELOS (3 MODULOS) 10A, 250V, CONJUNTO MONTADO PARA EMBUTIR 4" X 2" (PLACA + SUPORTE + MODULO)                                                                                                                                                                                                                                                                                                                                                                                           </t>
  </si>
  <si>
    <t xml:space="preserve">17,02</t>
  </si>
  <si>
    <t xml:space="preserve">INTERRUPTORES SIMPLES (2 MODULOS) + TOMADA 2P+T 10A, 250V, CONJUNTO MONTADO PARA EMBUTIR 4" X 2" (PLACA + SUPORTE + MODULOS)                                                                                                                                                                                                                                                                                                                                                                              </t>
  </si>
  <si>
    <t xml:space="preserve">14,61</t>
  </si>
  <si>
    <t xml:space="preserve">INTERRUPTORES SIMPLES (2 MODULOS) + 1 INTERRUPTOR PARALELO 10A, 250V, CONJUNTO MONTADO PARA EMBUTIR 4" X 2" (PLACA + SUPORTE + MODULOS)                                                                                                                                                                                                                                                                                                                                                                   </t>
  </si>
  <si>
    <t xml:space="preserve">14,04</t>
  </si>
  <si>
    <t xml:space="preserve">INTERRUPTORES SIMPLES (2 MODULOS) 10A, 250V, CONJUNTO MONTADO PARA EMBUTIR 4" X 2" (PLACA + SUPORTE + MODULOS)                                                                                                                                                                                                                                                                                                                                                                                            </t>
  </si>
  <si>
    <t xml:space="preserve">9,69</t>
  </si>
  <si>
    <t xml:space="preserve">INTERRUPTORES SIMPLES (3 MODULOS) 10A, 250V, CONJUNTO MONTADO PARA EMBUTIR 4" X 2" (PLACA + SUPORTE + MODULOS)                                                                                                                                                                                                                                                                                                                                                                                            </t>
  </si>
  <si>
    <t xml:space="preserve">11,58</t>
  </si>
  <si>
    <t xml:space="preserve">INVERSOR DE SOLDA MONOFASICO DE 160 A, POTENCIA DE 5400 W, TENSAO DE 220 V, TURBO VENTILADO, PROTECAO POR FUSIVEL TERMICO, PARA ELETRODOS DE 2,0 A 4,0 MM                                                                                                                                                                                                                                                                                                                                                 </t>
  </si>
  <si>
    <t xml:space="preserve">1.149,00</t>
  </si>
  <si>
    <t xml:space="preserve">ISOLADOR DE PORCELANA SUSPENSO, DISCO TIPO GARFO OLHAL, DIAMETRO DE 152 MM, PARA TENSAO DE *15* KV                                                                                                                                                                                                                                                                                                                                                                                                        </t>
  </si>
  <si>
    <t xml:space="preserve">80,04</t>
  </si>
  <si>
    <t xml:space="preserve">ISOLADOR DE PORCELANA, TIPO BUCHA, PARA TENSAO DE *15* KV                                                                                                                                                                                                                                                                                                                                                                                                                                                 </t>
  </si>
  <si>
    <t xml:space="preserve">422,51</t>
  </si>
  <si>
    <t xml:space="preserve">ISOLADOR DE PORCELANA, TIPO BUCHA, PARA TENSAO DE *35* KV                                                                                                                                                                                                                                                                                                                                                                                                                                                 </t>
  </si>
  <si>
    <t xml:space="preserve">719,37</t>
  </si>
  <si>
    <t xml:space="preserve">ISOLADOR DE PORCELANA, TIPO PINO MONOCORPO, PARA TENSAO DE *15* KV                                                                                                                                                                                                                                                                                                                                                                                                                                        </t>
  </si>
  <si>
    <t xml:space="preserve">24,50</t>
  </si>
  <si>
    <t xml:space="preserve">ISOLADOR DE PORCELANA, TIPO PINO MONOCORPO, PARA TENSAO DE *35* KV                                                                                                                                                                                                                                                                                                                                                                                                                                        </t>
  </si>
  <si>
    <t xml:space="preserve">103,35</t>
  </si>
  <si>
    <t xml:space="preserve">ISOLADOR DE PORCELANA, TIPO ROLDANA, DIMENSOES DE *72* X *72* MM, PARA USO EM BAIXA TENSAO                                                                                                                                                                                                                                                                                                                                                                                                                </t>
  </si>
  <si>
    <t xml:space="preserve">4,91</t>
  </si>
  <si>
    <t xml:space="preserve">JANELA BASCULANTE EM MADEIRA PINUS/ EUCALIPTO/ TAUARI/ VIROLA OU EQUIVALENTE DA REGIAO, *60 X 60*, CAIXA DO BATENTE/ MARCO E = *10* CM, 2 BASCULAS PARA VIDRO, COM FERRAGENS (SEM VIDRO, SEM GUARNICAO/ALIZAR E SEM ACABAMENTO)                                                                                                                                                                                                                                                                           </t>
  </si>
  <si>
    <t xml:space="preserve">232,08</t>
  </si>
  <si>
    <t xml:space="preserve">JANELA BASCULANTE EM MADEIRA PINUS/ EUCALIPTO/ TAUARI/ VIROLA OU EQUIVALENTE DA REGIAO, CAIXA DO BATENTE/ MARCO *10* CM, *2* FOLHAS BASCULANTES PARA VIDRO, COM FERRAGENS (SEM VIDRO, SEM GUARNICAO/ALIZAR E SEM ACABAMENTO)                                                                                                                                                                                                                                                                              </t>
  </si>
  <si>
    <t xml:space="preserve">644,66</t>
  </si>
  <si>
    <t xml:space="preserve">JANELA BASCULANTE, ACO, COM BATENTE/REQUADRO, 60 X 60 CM (SEM VIDROS)                                                                                                                                                                                                                                                                                                                                                                                                                                     </t>
  </si>
  <si>
    <t xml:space="preserve">179,90</t>
  </si>
  <si>
    <t xml:space="preserve">JANELA BASCULANTE, EM ALUMINIO PERFIL 20, 80 X 60 CM (A X L), 4 FLS (1 FIXA E 3 MOVEIS), ACABAMENTO BRANCO OU BRILHANTE, BATENTE DE 3 A 4 CM, COM VIDRO, SEM GUARNICAO                                                                                                                                                                                                                                                                                                                                    </t>
  </si>
  <si>
    <t xml:space="preserve">180,19</t>
  </si>
  <si>
    <t xml:space="preserve">JANELA DE ABRIR EM MADEIRA IMBUIA/CEDRO ARANA/CEDRO ROSA OU EQUIVALENTE DA REGIAO, CAIXA DO BATENTE/MARCO *10* CM, 2 FOLHAS DE ABRIR TIPO VENEZIANA E 2 FOLHAS DE ABRIR PARA VIDRO, COM GUARNICAO/ALIZAR, COM FERRAGENS, (SEM VIDRO E SEM ACABAMENTO)                                                                                                                                                                                                                                                     </t>
  </si>
  <si>
    <t xml:space="preserve">956,25</t>
  </si>
  <si>
    <t xml:space="preserve">JANELA DE ABRIR EM MADEIRA PINUS/EUCALIPTO/ TAUARI/ VIROLA OU EQUIVALENTE DA REGIAO, CAIXA DO BATENTE/MARCO *10* CM, 2 FOLHAS DE ABRIR TIPO VENEZIANA E 2 FOLHAS GUILHOTINA PARA VIDRO, COM FERRAGENS (SEM VIDRO,SEM GUARNICAO/ALIZAR E SEM ACABAMENTO)                                                                                                                                                                                                                                                   </t>
  </si>
  <si>
    <t xml:space="preserve">546,35</t>
  </si>
  <si>
    <t xml:space="preserve">JANELA DE CORRER,  EM ALUMINIO PERFIL 25, 120 X 150 CM (A X L), 4 FLS, BANDEIRA COM BASCULA,  ACABAMENTO BRANCO OU BRILHANTE, BATENTE/REQUADRO DE 6 A 14 CM, COM VIDRO, SEM GUARNICAO/ALIZAR                                                                                                                                                                                                                                                                                                              </t>
  </si>
  <si>
    <t xml:space="preserve">591,26</t>
  </si>
  <si>
    <t xml:space="preserve">JANELA DE CORRER, EM ALUMINIO PEFIL 25, 100 X 200 CM (A X L), 4 FLS, SEM BANDEIRA, ACABAMENTO BRANCO OU BRILHANTE, BATENTE DE 6 A 7 CM, COM VIDRO, SEM GUARNICAO/ALIZAR                                                                                                                                                                                                                                                                                                                                   </t>
  </si>
  <si>
    <t xml:space="preserve">626,74</t>
  </si>
  <si>
    <t xml:space="preserve">JANELA DE CORRER, EM ALUMINIO PERFIL 25, 100 X 120 CM (A X L), 2 FLS MOVEIS,  SEM BANDEIRA, ACABAMENTO BRANCO OU BRILHANTE, BATENTE DE 6 A 7 CM, COM VIDRO, SEM GUARNICAO                                                                                                                                                                                                                                                                                                                                 </t>
  </si>
  <si>
    <t xml:space="preserve">349,00</t>
  </si>
  <si>
    <t xml:space="preserve">JANELA DE CORRER, EM ALUMINIO PERFIL 25, 100 X 150 CM (A X L), 2 FLS MOVEIS,  SEM BANDEIRA, ACABAMENTO BRANCO OU BRILHANTE, BATENTE DE 6 A 7 CM, COM VIDRO, SEM GUARNICAO                                                                                                                                                                                                                                                                                                                                 </t>
  </si>
  <si>
    <t xml:space="preserve">449,80</t>
  </si>
  <si>
    <t xml:space="preserve">JANELA DE CORRER, EM ALUMINIO PERFIL 25, 100 X 150 CM (A X L), 4 FLS MOVEIS, SEM BANDEIRA, ACABAMENTO BRANCO OU BRILHANTE, BATENTE DE 6 A 7 CM, COM VIDRO, SEM GUARNICAO/ALIZAR                                                                                                                                                                                                                                                                                                                           </t>
  </si>
  <si>
    <t xml:space="preserve">544,60</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</si>
  <si>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t>
  </si>
  <si>
    <t xml:space="preserve">912,11</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</si>
  <si>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t>
  </si>
  <si>
    <t xml:space="preserve">1.155,99</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</si>
  <si>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t>
  </si>
  <si>
    <t xml:space="preserve">710,73</t>
  </si>
  <si>
    <t xml:space="preserve">JANELA EM MADEIRA CEDRINHO/ ANGELIM COMERCIAL/ CURUPIXA/ CUMARU OU EQUIVALENTE DA REGIAO, CAIXA DO BATENTE/MARCO *10* CM, 2 FOLHAS DE ABRIR TIPO VENEZIANA E 2 FOLHAS GUILHOTINA PARA VIDRO, COM GUARNICAO/ALIZAR, COM FERRAGENS (SEM VIDRO E SEM ACABAMENTO)                                                                                                                                                                                                                                             </t>
  </si>
  <si>
    <t xml:space="preserve">716,17</t>
  </si>
  <si>
    <t xml:space="preserve">JANELA FIXA, EM ALUMINIO PERFIL 20, 60  X 80 CM (A X L), BATENTE/REQUADRO DE 3 A 14 CM, COM VIDRO 4 MM, SEM GUARNICAO/ALIZAR, ACABAMENTO ALUM BRANCO OU BRILHANTE                                                                                                                                                                                                                                                                                                                                         </t>
  </si>
  <si>
    <t xml:space="preserve">636,50</t>
  </si>
  <si>
    <t xml:space="preserve">JANELA INTEGRADA VENEZIANA EM ALUMINIO  PERFIL 25, 120 X 120 CM (A X L), 2 FLS ( 2 VIDROS) E VENEZIANA COM ACIONAMENTO MANUAL, SEM BANDEIRA, ACABAMENTO BRILHANTE, BATENTE DE 11,50 A 12,50 CM, COM VIDRO, INCLUSO GUARNICAO                                                                                                                                                                                                                                                                              </t>
  </si>
  <si>
    <t xml:space="preserve">1.412,73</t>
  </si>
  <si>
    <t xml:space="preserve">JANELA MAXIM AR EM MADEIRA CEDRINHO/ ANGELIM COMERCIAL/ CURUPIXA/ CUMARU OU EQUIVALENTE DA REGIAO, CAIXA DO BATENTE/MARCO *10* CM, 1 FOLHA  PARA VIDRO, COM GUARNICAO/ALIZAR, COM FERRAGENS, (SEM VIDRO E SEM ACABAMENTO)                                                                                                                                                                                                                                                                                 </t>
  </si>
  <si>
    <t xml:space="preserve">1.009,97</t>
  </si>
  <si>
    <t xml:space="preserve">JANELA MAXIM AR, EM ALUMINIO PERFIL 25, 60 X 80 CM (A X L), ACABAMENTO BRANCO OU BRILHANTE, BATENTE DE 4 A 5 CM, COM VIDRO, SEM GUARNICAO/ALIZAR                                                                                                                                                                                                                                                                                                                                                          </t>
  </si>
  <si>
    <t xml:space="preserve">257,00</t>
  </si>
  <si>
    <t xml:space="preserve">JANELA MAXIMO AR, ACO, BATENTE / REQUADRO DE 6 A 14 CM, PINT ANTICORROSIVA, SEM VIDRO, COM GRADE, 1 FL, 60  X 80 CM (A X L)                                                                                                                                                                                                                                                                                                                                                                               </t>
  </si>
  <si>
    <t xml:space="preserve">391,85</t>
  </si>
  <si>
    <t xml:space="preserve">JANELA VENEZIANA DE CORRER, EM ALUMINIO PERFIL 25, 100 X 120 CM (A X L), 3 FLS (2 VENEZIANAS E 1 VIDRO), SEM BANDEIRA, ACABAMENTO BRANCO OU BRILHANTE, BATENTE DE 8 A 9 CM, COM VIDRO, SEM GUARNICAO/ALIZAR                                                                                                                                                                                                                                                                                               </t>
  </si>
  <si>
    <t xml:space="preserve">506,80</t>
  </si>
  <si>
    <t xml:space="preserve">JANELA VENEZIANA DE CORRER, EM ALUMINIO PERFIL 25, 100 X 150 CM (A X L), 6 FLS (4 VENEZIANAS E 2 VIDROS), SEM BANDEIRA, ACABAMENTO BRANCO OU BRILHANTE, BATENTE DE 8 A 9 CM, COM VIDRO, SEM GUARNICAO / ALIZAR                                                                                                                                                                                                                                                                                            </t>
  </si>
  <si>
    <t xml:space="preserve">692,46</t>
  </si>
  <si>
    <t xml:space="preserve">JARDINEIRO (MENSALISTA)                                                                                                                                                                                                                                                                                                                                                                                                                                                                                   </t>
  </si>
  <si>
    <t xml:space="preserve">2.682,44</t>
  </si>
  <si>
    <t xml:space="preserve">JARDINEIRO HORISTA                                                                                                                                                                                                                                                                                                                                                                                                                                                                                        </t>
  </si>
  <si>
    <t xml:space="preserve">15,18</t>
  </si>
  <si>
    <t xml:space="preserve">JOELHO COM VISITA, PVC SERIE R, 90 GRAUS, 100 X 75 MM, PARA ESGOTO OU AGUAS PLUVIAIS PREDIAIS                                                                                                                                                                                                                                                                                                                                                                                                             </t>
  </si>
  <si>
    <t xml:space="preserve">67,23</t>
  </si>
  <si>
    <t xml:space="preserve">JOELHO CPVC, SOLDAVEL, 45 GRAUS, 15 MM, PARA AGUA QUENTE                                                                                                                                                                                                                                                                                                                                                                                                                                                  </t>
  </si>
  <si>
    <t xml:space="preserve">JOELHO CPVC, SOLDAVEL, 45 GRAUS, 22 MM, PARA AGUA QUENTE                                                                                                                                                                                                                                                                                                                                                                                                                                                  </t>
  </si>
  <si>
    <t xml:space="preserve">5,80</t>
  </si>
  <si>
    <t xml:space="preserve">JOELHO CPVC, SOLDAVEL, 45 GRAUS, 28 MM, PARA AGUA QUENTE                                                                                                                                                                                                                                                                                                                                                                                                                                                  </t>
  </si>
  <si>
    <t xml:space="preserve">JOELHO CPVC, SOLDAVEL, 45 GRAUS, 35 MM, PARA AGUA QUENTE                                                                                                                                                                                                                                                                                                                                                                                                                                                  </t>
  </si>
  <si>
    <t xml:space="preserve">15,23</t>
  </si>
  <si>
    <t xml:space="preserve">JOELHO CPVC, SOLDAVEL, 45 GRAUS, 42 MM, PARA AGUA QUENTE                                                                                                                                                                                                                                                                                                                                                                                                                                                  </t>
  </si>
  <si>
    <t xml:space="preserve">24,42</t>
  </si>
  <si>
    <t xml:space="preserve">JOELHO CPVC, SOLDAVEL, 45 GRAUS, 54 MM, PARA AGUA QUENTE                                                                                                                                                                                                                                                                                                                                                                                                                                                  </t>
  </si>
  <si>
    <t xml:space="preserve">53,57</t>
  </si>
  <si>
    <t xml:space="preserve">JOELHO CPVC, SOLDAVEL, 45 GRAUS, 73 MM, PARA AGUA QUENTE                                                                                                                                                                                                                                                                                                                                                                                                                                                  </t>
  </si>
  <si>
    <t xml:space="preserve">143,10</t>
  </si>
  <si>
    <t xml:space="preserve">JOELHO CPVC, SOLDAVEL, 45 GRAUS, 89 MM, PARA AGUA QUENTE                                                                                                                                                                                                                                                                                                                                                                                                                                                  </t>
  </si>
  <si>
    <t xml:space="preserve">166,94</t>
  </si>
  <si>
    <t xml:space="preserve">JOELHO CPVC, SOLDAVEL, 90 GRAUS, 15 MM, PARA AGUA QUENTE                                                                                                                                                                                                                                                                                                                                                                                                                                                  </t>
  </si>
  <si>
    <t xml:space="preserve">JOELHO CPVC, SOLDAVEL, 90 GRAUS, 22 MM, PARA AGUA QUENTE                                                                                                                                                                                                                                                                                                                                                                                                                                                  </t>
  </si>
  <si>
    <t xml:space="preserve">JOELHO CPVC, SOLDAVEL, 90 GRAUS, 28 MM, PARA AGUA QUENTE                                                                                                                                                                                                                                                                                                                                                                                                                                                  </t>
  </si>
  <si>
    <t xml:space="preserve">8,79</t>
  </si>
  <si>
    <t xml:space="preserve">JOELHO CPVC, SOLDAVEL, 90 GRAUS, 35 MM, PARA AGUA QUENTE                                                                                                                                                                                                                                                                                                                                                                                                                                                  </t>
  </si>
  <si>
    <t xml:space="preserve">JOELHO CPVC, SOLDAVEL, 90 GRAUS, 42 MM, PARA AGUA QUENTE                                                                                                                                                                                                                                                                                                                                                                                                                                                  </t>
  </si>
  <si>
    <t xml:space="preserve">JOELHO CPVC, SOLDAVEL, 90 GRAUS, 54 MM, PARA AGUA QUENTE                                                                                                                                                                                                                                                                                                                                                                                                                                                  </t>
  </si>
  <si>
    <t xml:space="preserve">52,60</t>
  </si>
  <si>
    <t xml:space="preserve">JOELHO CPVC, SOLDAVEL, 90 GRAUS, 73 MM, PARA AGUA QUENTE                                                                                                                                                                                                                                                                                                                                                                                                                                                  </t>
  </si>
  <si>
    <t xml:space="preserve">139,55</t>
  </si>
  <si>
    <t xml:space="preserve">JOELHO CPVC, SOLDAVEL, 90 GRAUS, 89 MM, PARA AGUA QUENTE                                                                                                                                                                                                                                                                                                                                                                                                                                                  </t>
  </si>
  <si>
    <t xml:space="preserve">162,15</t>
  </si>
  <si>
    <t xml:space="preserve">JOELHO DE REDUCAO, PVC SOLDAVEL, 90 GRAUS,  25 MM X 20 MM, PARA AGUA FRIA PREDIAL                                                                                                                                                                                                                                                                                                                                                                                                                         </t>
  </si>
  <si>
    <t xml:space="preserve">JOELHO DE REDUCAO, PVC SOLDAVEL, 90 GRAUS,  32 MM X 25 MM, PARA AGUA FRIA PREDIAL                                                                                                                                                                                                                                                                                                                                                                                                                         </t>
  </si>
  <si>
    <t xml:space="preserve">4,68</t>
  </si>
  <si>
    <t xml:space="preserve">JOELHO DE REDUCAO, PVC, ROSCAVEL COM BUCHA DE LATAO, 90 GRAUS,  3/4" X 1/2", PARA AGUA FRIA PREDIAL                                                                                                                                                                                                                                                                                                                                                                                                       </t>
  </si>
  <si>
    <t xml:space="preserve">17,47</t>
  </si>
  <si>
    <t xml:space="preserve">JOELHO DE REDUCAO, PVC, ROSCAVEL, 90 GRAUS, 1" X 3/4", PARA AGUA FRIA PREDIAL                                                                                                                                                                                                                                                                                                                                                                                                                             </t>
  </si>
  <si>
    <t xml:space="preserve">5,55</t>
  </si>
  <si>
    <t xml:space="preserve">JOELHO DE REDUCAO, PVC, ROSCAVEL, 90 GRAUS, 3/4" X 1/2", PARA AGUA FRIA PREDIAL                                                                                                                                                                                                                                                                                                                                                                                                                           </t>
  </si>
  <si>
    <t xml:space="preserve">4,48</t>
  </si>
  <si>
    <t xml:space="preserve">JOELHO DE TRANSICAO, CPVC, SOLDAVEL, 90 GRAUS, 15 MM X 1/2", PARA AGUA QUENTE                                                                                                                                                                                                                                                                                                                                                                                                                             </t>
  </si>
  <si>
    <t xml:space="preserve">JOELHO DE TRANSICAO, CPVC, SOLDAVEL, 90 GRAUS, 22 MM X 1/2", PARA AGUA QUENTE                                                                                                                                                                                                                                                                                                                                                                                                                             </t>
  </si>
  <si>
    <t xml:space="preserve">14,07</t>
  </si>
  <si>
    <t xml:space="preserve">JOELHO DE TRANSICAO, CPVC, SOLDAVEL, 90 GRAUS, 22 MM X 3/4", PARA AGUA QUENTE                                                                                                                                                                                                                                                                                                                                                                                                                             </t>
  </si>
  <si>
    <t xml:space="preserve">17,98</t>
  </si>
  <si>
    <t xml:space="preserve">JOELHO PPR 45 GRAUS, SOLDAVEL,  DN 20 MM, PARA AGUA QUENTE PREDIAL                                                                                                                                                                                                                                                                                                                                                                                                                                        </t>
  </si>
  <si>
    <t xml:space="preserve">2,04</t>
  </si>
  <si>
    <t xml:space="preserve">JOELHO PPR 45 GRAUS, SOLDAVEL, DN 25 MM, PARA AGUA QUENTE PREDIAL                                                                                                                                                                                                                                                                                                                                                                                                                                         </t>
  </si>
  <si>
    <t xml:space="preserve">3,06</t>
  </si>
  <si>
    <t xml:space="preserve">JOELHO PPR, 45 GRAUS, SOLDAVEL, DN 32 MM, PARA AGUA QUENTE PREDIAL                                                                                                                                                                                                                                                                                                                                                                                                                                        </t>
  </si>
  <si>
    <t xml:space="preserve">5,68</t>
  </si>
  <si>
    <t xml:space="preserve">JOELHO PPR, 90 GRAUS, SOLDAVEL, DN 110 MM, PARA AGUA QUENTE PREDIAL                                                                                                                                                                                                                                                                                                                                                                                                                                       </t>
  </si>
  <si>
    <t xml:space="preserve">195,77</t>
  </si>
  <si>
    <t xml:space="preserve">JOELHO PPR, 90 GRAUS, SOLDAVEL, DN 20 MM, PARA AGUA QUENTE PREDIAL                                                                                                                                                                                                                                                                                                                                                                                                                                        </t>
  </si>
  <si>
    <t xml:space="preserve">JOELHO PPR, 90 GRAUS, SOLDAVEL, DN 25 MM, PARA AGUA QUENTE PREDIAL                                                                                                                                                                                                                                                                                                                                                                                                                                        </t>
  </si>
  <si>
    <t xml:space="preserve">3,75</t>
  </si>
  <si>
    <t xml:space="preserve">JOELHO PPR, 90 GRAUS, SOLDAVEL, DN 32 MM, PARA AGUA QUENTE PREDIAL                                                                                                                                                                                                                                                                                                                                                                                                                                        </t>
  </si>
  <si>
    <t xml:space="preserve">5,75</t>
  </si>
  <si>
    <t xml:space="preserve">JOELHO PPR, 90 GRAUS, SOLDAVEL, DN 40 MM, PARA AGUA QUENTE PREDIAL                                                                                                                                                                                                                                                                                                                                                                                                                                        </t>
  </si>
  <si>
    <t xml:space="preserve">10,92</t>
  </si>
  <si>
    <t xml:space="preserve">JOELHO PPR, 90 GRAUS, SOLDAVEL, DN 50 MM, PARA AGUA QUENTE PREDIAL                                                                                                                                                                                                                                                                                                                                                                                                                                        </t>
  </si>
  <si>
    <t xml:space="preserve">JOELHO PPR, 90 GRAUS, SOLDAVEL, DN 63 MM, PARA AGUA QUENTE PREDIAL                                                                                                                                                                                                                                                                                                                                                                                                                                        </t>
  </si>
  <si>
    <t xml:space="preserve">33,89</t>
  </si>
  <si>
    <t xml:space="preserve">JOELHO PPR, 90 GRAUS, SOLDAVEL, DN 75 MM, PARA AGUA QUENTE PREDIAL                                                                                                                                                                                                                                                                                                                                                                                                                                        </t>
  </si>
  <si>
    <t xml:space="preserve">85,64</t>
  </si>
  <si>
    <t xml:space="preserve">JOELHO PPR, 90 GRAUS, SOLDAVEL, DN 90 MM, PARA AGUA QUENTE PREDIAL                                                                                                                                                                                                                                                                                                                                                                                                                                        </t>
  </si>
  <si>
    <t xml:space="preserve">130,54</t>
  </si>
  <si>
    <t xml:space="preserve">JOELHO PVC COM VISITA, 90 GRAUS, DN 100 X 50 MM, SERIE NORMAL, PARA ESGOTO PREDIAL                                                                                                                                                                                                                                                                                                                                                                                                                        </t>
  </si>
  <si>
    <t xml:space="preserve">23,57</t>
  </si>
  <si>
    <t xml:space="preserve">JOELHO PVC LEVE, 45 GRAUS, DN 150 MM, PARA ESGOTO PREDIAL                                                                                                                                                                                                                                                                                                                                                                                                                                                 </t>
  </si>
  <si>
    <t xml:space="preserve">69,07</t>
  </si>
  <si>
    <t xml:space="preserve">JOELHO PVC LEVE, 90 GRAUS, DN 150 MM, PARA ESGOTO PREDIAL                                                                                                                                                                                                                                                                                                                                                                                                                                                 </t>
  </si>
  <si>
    <t xml:space="preserve">63,05</t>
  </si>
  <si>
    <t xml:space="preserve">JOELHO PVC,  SOLDAVEL COM ROSCA, 90 GRAUS, 20 MM X 1/2", PARA AGUA FRIA PREDIAL                                                                                                                                                                                                                                                                                                                                                                                                                           </t>
  </si>
  <si>
    <t xml:space="preserve">2,36</t>
  </si>
  <si>
    <t xml:space="preserve">JOELHO PVC,  SOLDAVEL COM ROSCA, 90 GRAUS, 25 MM X 1/2", PARA AGUA FRIA PREDIAL                                                                                                                                                                                                                                                                                                                                                                                                                           </t>
  </si>
  <si>
    <t xml:space="preserve">2,67</t>
  </si>
  <si>
    <t xml:space="preserve">JOELHO PVC,  SOLDAVEL COM ROSCA, 90 GRAUS, 25 MM X 3/4", PARA AGUA FRIA PREDIAL                                                                                                                                                                                                                                                                                                                                                                                                                           </t>
  </si>
  <si>
    <t xml:space="preserve">3,97</t>
  </si>
  <si>
    <t xml:space="preserve">JOELHO PVC,  SOLDAVEL COM ROSCA, 90 GRAUS, 32 MM X 3/4", PARA AGUA FRIA PREDIAL                                                                                                                                                                                                                                                                                                                                                                                                                           </t>
  </si>
  <si>
    <t xml:space="preserve">13,64</t>
  </si>
  <si>
    <t xml:space="preserve">JOELHO PVC, COM BOLSA E ANEL, 90 GRAUS, DN 40 X *38* MM, SERIE NORMAL, PARA ESGOTO PREDIAL                                                                                                                                                                                                                                                                                                                                                                                                                </t>
  </si>
  <si>
    <t xml:space="preserve">JOELHO PVC, ROSCAVEL, 45 GRAUS, 1/2", PARA AGUA FRIA PREDIAL                                                                                                                                                                                                                                                                                                                                                                                                                                              </t>
  </si>
  <si>
    <t xml:space="preserve">4,58</t>
  </si>
  <si>
    <t xml:space="preserve">JOELHO PVC, ROSCAVEL, 45 GRAUS, 1", PARA AGUA FRIA PREDIAL                                                                                                                                                                                                                                                                                                                                                                                                                                                </t>
  </si>
  <si>
    <t xml:space="preserve">14,65</t>
  </si>
  <si>
    <t xml:space="preserve">JOELHO PVC, ROSCAVEL, 45 GRAUS, 3/4", PARA AGUA FRIA PREDIAL                                                                                                                                                                                                                                                                                                                                                                                                                                              </t>
  </si>
  <si>
    <t xml:space="preserve">5,79</t>
  </si>
  <si>
    <t xml:space="preserve">JOELHO PVC, ROSCAVEL, 90 GRAUS, 1/2", PARA AGUA FRIA PREDIAL                                                                                                                                                                                                                                                                                                                                                                                                                                              </t>
  </si>
  <si>
    <t xml:space="preserve">JOELHO PVC, ROSCAVEL, 90 GRAUS, 1", PARA AGUA FRIA PREDIAL                                                                                                                                                                                                                                                                                                                                                                                                                                                </t>
  </si>
  <si>
    <t xml:space="preserve">7,36</t>
  </si>
  <si>
    <t xml:space="preserve">JOELHO PVC, ROSCAVEL, 90 GRAUS, 3/4", PARA AGUA FRIA PREDIAL                                                                                                                                                                                                                                                                                                                                                                                                                                              </t>
  </si>
  <si>
    <t xml:space="preserve">JOELHO PVC, SOLDAVEL, BB, 45 GRAUS, DN 40 MM, PARA ESGOTO PREDIAL                                                                                                                                                                                                                                                                                                                                                                                                                                         </t>
  </si>
  <si>
    <t xml:space="preserve">JOELHO PVC, SOLDAVEL, BB, 90 GRAUS, DN 40 MM, PARA ESGOTO PREDIAL                                                                                                                                                                                                                                                                                                                                                                                                                                         </t>
  </si>
  <si>
    <t xml:space="preserve">JOELHO PVC, SOLDAVEL, COM BUCHA DE LATAO, 90 GRAUS, 20 MM X 1/2", PARA AGUA FRIA PREDIAL                                                                                                                                                                                                                                                                                                                                                                                                                  </t>
  </si>
  <si>
    <t xml:space="preserve">6,76</t>
  </si>
  <si>
    <t xml:space="preserve">JOELHO PVC, SOLDAVEL, COM BUCHA DE LATAO, 90 GRAUS, 25 MM X 1/2", PARA AGUA FRIA PREDIAL                                                                                                                                                                                                                                                                                                                                                                                                                  </t>
  </si>
  <si>
    <t xml:space="preserve">7,28</t>
  </si>
  <si>
    <t xml:space="preserve">JOELHO PVC, SOLDAVEL, COM BUCHA DE LATAO, 90 GRAUS, 25 MM X 3/4", PARA AGUA FRIA PREDIAL                                                                                                                                                                                                                                                                                                                                                                                                                  </t>
  </si>
  <si>
    <t xml:space="preserve">JOELHO PVC, SOLDAVEL, COM BUCHA DE LATAO, 90 GRAUS, 32 MM X 3/4", PARA AGUA FRIA PREDIAL                                                                                                                                                                                                                                                                                                                                                                                                                  </t>
  </si>
  <si>
    <t xml:space="preserve">JOELHO PVC, SOLDAVEL, PB, 45 GRAUS, DN 100 MM, PARA ESGOTO PREDIAL                                                                                                                                                                                                                                                                                                                                                                                                                                        </t>
  </si>
  <si>
    <t xml:space="preserve">JOELHO PVC, SOLDAVEL, PB, 45 GRAUS, DN 150 MM, PARA ESGOTO PREDIAL                                                                                                                                                                                                                                                                                                                                                                                                                                        </t>
  </si>
  <si>
    <t xml:space="preserve">JOELHO PVC, SOLDAVEL, PB, 45 GRAUS, DN 40 MM, PARA ESGOTO PREDIAL                                                                                                                                                                                                                                                                                                                                                                                                                                         </t>
  </si>
  <si>
    <t xml:space="preserve">JOELHO PVC, SOLDAVEL, PB, 45 GRAUS, DN 50 MM, PARA ESGOTO PREDIAL                                                                                                                                                                                                                                                                                                                                                                                                                                         </t>
  </si>
  <si>
    <t xml:space="preserve">3,86</t>
  </si>
  <si>
    <t xml:space="preserve">JOELHO PVC, SOLDAVEL, PB, 45 GRAUS, DN 75 MM, PARA ESGOTO PREDIAL                                                                                                                                                                                                                                                                                                                                                                                                                                         </t>
  </si>
  <si>
    <t xml:space="preserve">JOELHO PVC, SOLDAVEL, PB, 90 GRAUS, DN 100 MM, PARA ESGOTO PREDIAL                                                                                                                                                                                                                                                                                                                                                                                                                                        </t>
  </si>
  <si>
    <t xml:space="preserve">JOELHO PVC, SOLDAVEL, PB, 90 GRAUS, DN 150 MM, PARA ESGOTO PREDIAL                                                                                                                                                                                                                                                                                                                                                                                                                                        </t>
  </si>
  <si>
    <t xml:space="preserve">JOELHO PVC, SOLDAVEL, PB, 90 GRAUS, DN 40 MM, PARA ESGOTO PREDIAL                                                                                                                                                                                                                                                                                                                                                                                                                                         </t>
  </si>
  <si>
    <t xml:space="preserve">JOELHO PVC, SOLDAVEL, PB, 90 GRAUS, DN 50 MM, PARA ESGOTO PREDIAL                                                                                                                                                                                                                                                                                                                                                                                                                                         </t>
  </si>
  <si>
    <t xml:space="preserve">3,10</t>
  </si>
  <si>
    <t xml:space="preserve">JOELHO PVC, SOLDAVEL, PB, 90 GRAUS, DN 75 MM, PARA ESGOTO PREDIAL                                                                                                                                                                                                                                                                                                                                                                                                                                         </t>
  </si>
  <si>
    <t xml:space="preserve">JOELHO PVC, SOLDAVEL, 90 GRAUS, 110 MM, PARA AGUA FRIA PREDIAL                                                                                                                                                                                                                                                                                                                                                                                                                                            </t>
  </si>
  <si>
    <t xml:space="preserve">271,78</t>
  </si>
  <si>
    <t xml:space="preserve">JOELHO PVC, SOLDAVEL, 90 GRAUS, 20 MM, PARA AGUA FRIA PREDIAL                                                                                                                                                                                                                                                                                                                                                                                                                                             </t>
  </si>
  <si>
    <t xml:space="preserve">JOELHO PVC, SOLDAVEL, 90 GRAUS, 25 MM, PARA AGUA FRIA PREDIAL                                                                                                                                                                                                                                                                                                                                                                                                                                             </t>
  </si>
  <si>
    <t xml:space="preserve">0,87</t>
  </si>
  <si>
    <t xml:space="preserve">JOELHO PVC, SOLDAVEL, 90 GRAUS, 32 MM, PARA AGUA FRIA PREDIAL                                                                                                                                                                                                                                                                                                                                                                                                                                             </t>
  </si>
  <si>
    <t xml:space="preserve">JOELHO PVC, SOLDAVEL, 90 GRAUS, 40 MM, PARA AGUA FRIA PREDIAL                                                                                                                                                                                                                                                                                                                                                                                                                                             </t>
  </si>
  <si>
    <t xml:space="preserve">6,17</t>
  </si>
  <si>
    <t xml:space="preserve">JOELHO PVC, SOLDAVEL, 90 GRAUS, 50 MM, PARA AGUA FRIA PREDIAL                                                                                                                                                                                                                                                                                                                                                                                                                                             </t>
  </si>
  <si>
    <t xml:space="preserve">6,68</t>
  </si>
  <si>
    <t xml:space="preserve">JOELHO PVC, SOLDAVEL, 90 GRAUS, 60 MM, PARA AGUA FRIA PREDIAL                                                                                                                                                                                                                                                                                                                                                                                                                                             </t>
  </si>
  <si>
    <t xml:space="preserve">28,99</t>
  </si>
  <si>
    <t xml:space="preserve">JOELHO PVC, SOLDAVEL, 90 GRAUS, 85 MM, PARA AGUA FRIA PREDIAL                                                                                                                                                                                                                                                                                                                                                                                                                                             </t>
  </si>
  <si>
    <t xml:space="preserve">128,83</t>
  </si>
  <si>
    <t xml:space="preserve">JOELHO PVC, 45 GRAUS, ROSCAVEL,  1 1/2", AGUA FRIA PREDIAL                                                                                                                                                                                                                                                                                                                                                                                                                                                </t>
  </si>
  <si>
    <t xml:space="preserve">24,80</t>
  </si>
  <si>
    <t xml:space="preserve">JOELHO PVC, 45 GRAUS, ROSCAVEL, 1 1/4",  AGUA FRIA PREDIAL                                                                                                                                                                                                                                                                                                                                                                                                                                                </t>
  </si>
  <si>
    <t xml:space="preserve">JOELHO PVC, 45 GRAUS, ROSCAVEL, 2", AGUA FRIA PREDIAL                                                                                                                                                                                                                                                                                                                                                                                                                                                     </t>
  </si>
  <si>
    <t xml:space="preserve">33,90</t>
  </si>
  <si>
    <t xml:space="preserve">JOELHO PVC, 60 GRAUS, DIAMETRO ENTRE 80 E 100 MM, PARA DRENAGEM PLUVIAL PREDIAL                                                                                                                                                                                                                                                                                                                                                                                                                           </t>
  </si>
  <si>
    <t xml:space="preserve">8,61</t>
  </si>
  <si>
    <t xml:space="preserve">JOELHO PVC, 90 GRAUS, DIAMETRO ENTRE 80 E 100 MM, PARA DRENAGEM PLUVIAL PREDIAL                                                                                                                                                                                                                                                                                                                                                                                                                           </t>
  </si>
  <si>
    <t xml:space="preserve">9,34</t>
  </si>
  <si>
    <t xml:space="preserve">JOELHO PVC, 90 GRAUS, ROSCAVEL, 1 1/2",  AGUA FRIA PREDIAL                                                                                                                                                                                                                                                                                                                                                                                                                                                </t>
  </si>
  <si>
    <t xml:space="preserve">17,17</t>
  </si>
  <si>
    <t xml:space="preserve">JOELHO PVC, 90 GRAUS, ROSCAVEL, 1 1/4", AGUA FRIA PREDIAL                                                                                                                                                                                                                                                                                                                                                                                                                                                 </t>
  </si>
  <si>
    <t xml:space="preserve">16,05</t>
  </si>
  <si>
    <t xml:space="preserve">JOELHO PVC, 90 GRAUS, ROSCAVEL, 2", AGUA FRIA PREDIAL                                                                                                                                                                                                                                                                                                                                                                                                                                                     </t>
  </si>
  <si>
    <t xml:space="preserve">41,96</t>
  </si>
  <si>
    <t xml:space="preserve">JOELHO ROSCA FEMEA MOVEL, METALICO, PARA CONEXAO COM ANEL DESLIZANTE EM TUBO PEX, DN 16 MM X 1/2"                                                                                                                                                                                                                                                                                                                                                                                                         </t>
  </si>
  <si>
    <t xml:space="preserve">18,49</t>
  </si>
  <si>
    <t xml:space="preserve">JOELHO ROSCA FEMEA MOVEL, METALICO, PARA CONEXAO COM ANEL DESLIZANTE EM TUBO PEX, DN 20 MM X 1/2"                                                                                                                                                                                                                                                                                                                                                                                                         </t>
  </si>
  <si>
    <t xml:space="preserve">28,23</t>
  </si>
  <si>
    <t xml:space="preserve">JOELHO ROSCA FEMEA MOVEL, METALICO, PARA CONEXAO COM ANEL DESLIZANTE EM TUBO PEX, DN 20 MM X 3/4"                                                                                                                                                                                                                                                                                                                                                                                                         </t>
  </si>
  <si>
    <t xml:space="preserve">33,35</t>
  </si>
  <si>
    <t xml:space="preserve">JOELHO ROSCA FEMEA MOVEL, METALICO, PARA CONEXAO COM ANEL DESLIZANTE EM TUBO PEX, DN 25 MM X 3/4"                                                                                                                                                                                                                                                                                                                                                                                                         </t>
  </si>
  <si>
    <t xml:space="preserve">37,36</t>
  </si>
  <si>
    <t xml:space="preserve">JOELHO 45 GRAUS, PPR, SOLDAVEL, F/ F, DN 40 MM, PARA AQUA QUENTE E FRIA PREDIAL                                                                                                                                                                                                                                                                                                                                                                                                                           </t>
  </si>
  <si>
    <t xml:space="preserve">JOELHO 45 GRAUS, PPR, SOLDAVEL, F/ F, DN 50 MM, PARA AQUA QUENTE E FRIA PREDIAL                                                                                                                                                                                                                                                                                                                                                                                                                           </t>
  </si>
  <si>
    <t xml:space="preserve">23,60</t>
  </si>
  <si>
    <t xml:space="preserve">JOELHO 45 GRAUS, PPR, SOLDAVEL, F/ F, DN 63 MM, PARA AQUA QUENTE E FRIA PREDIAL                                                                                                                                                                                                                                                                                                                                                                                                                           </t>
  </si>
  <si>
    <t xml:space="preserve">31,36</t>
  </si>
  <si>
    <t xml:space="preserve">JOELHO 45 GRAUS, PPR, SOLDAVEL, F/ F, DN 75 MM, PARA AQUA QUENTE E FRIA PREDIAL                                                                                                                                                                                                                                                                                                                                                                                                                           </t>
  </si>
  <si>
    <t xml:space="preserve">82,67</t>
  </si>
  <si>
    <t xml:space="preserve">JOELHO 45 GRAUS, PPR, SOLDAVEL, F/ F, DN 90 MM, PARA AQUA QUENTE E FRIA PREDIAL                                                                                                                                                                                                                                                                                                                                                                                                                           </t>
  </si>
  <si>
    <t xml:space="preserve">167,03</t>
  </si>
  <si>
    <t xml:space="preserve">JOELHO 90 GRAUS, METALICO, PARA CONEXAO COM ANEL DESLIZANTE EM TUBO PEX, DN 16 MM                                                                                                                                                                                                                                                                                                                                                                                                                         </t>
  </si>
  <si>
    <t xml:space="preserve">17,16</t>
  </si>
  <si>
    <t xml:space="preserve">JOELHO 90 GRAUS, METALICO, PARA CONEXAO COM ANEL DESLIZANTE EM TUBO PEX, DN 20 MM                                                                                                                                                                                                                                                                                                                                                                                                                         </t>
  </si>
  <si>
    <t xml:space="preserve">19,90</t>
  </si>
  <si>
    <t xml:space="preserve">JOELHO 90 GRAUS, METALICO, PARA CONEXAO COM ANEL DESLIZANTE EM TUBO PEX, DN 25 MM                                                                                                                                                                                                                                                                                                                                                                                                                         </t>
  </si>
  <si>
    <t xml:space="preserve">34,56</t>
  </si>
  <si>
    <t xml:space="preserve">JOELHO 90 GRAUS, METALICO, PARA CONEXAO COM ANEL DESLIZANTE EM TUBO PEX, DN 32 MM                                                                                                                                                                                                                                                                                                                                                                                                                         </t>
  </si>
  <si>
    <t xml:space="preserve">45,59</t>
  </si>
  <si>
    <t xml:space="preserve">JOELHO 90 GRAUS, PLASTICO, PARA CONEXAO COM CRIMPAGEM EM TUBO PEX, DN 16 MM                                                                                                                                                                                                                                                                                                                                                                                                                               </t>
  </si>
  <si>
    <t xml:space="preserve">15,50</t>
  </si>
  <si>
    <t xml:space="preserve">JOELHO 90 GRAUS, PLASTICO, PARA CONEXAO COM CRIMPAGEM EM TUBO PEX, DN 20 MM                                                                                                                                                                                                                                                                                                                                                                                                                               </t>
  </si>
  <si>
    <t xml:space="preserve">21,51</t>
  </si>
  <si>
    <t xml:space="preserve">JOELHO 90 GRAUS, PLASTICO, PARA CONEXAO COM CRIMPAGEM EM TUBO PEX, DN 25 MM                                                                                                                                                                                                                                                                                                                                                                                                                               </t>
  </si>
  <si>
    <t xml:space="preserve">JOELHO 90 GRAUS, PLASTICO, PARA CONEXAO COM CRIMPAGEM EM TUBO PEX, DN 32 MM                                                                                                                                                                                                                                                                                                                                                                                                                               </t>
  </si>
  <si>
    <t xml:space="preserve">JOELHO 90 GRAUS, ROSCA FEMEA TERMINAL, METALICO, PARA CONEXAO COM ANEL DESLIZANTE EM TUBO PEX, DN 16 MM X 1/2"                                                                                                                                                                                                                                                                                                                                                                                            </t>
  </si>
  <si>
    <t xml:space="preserve">15,13</t>
  </si>
  <si>
    <t xml:space="preserve">JOELHO 90 GRAUS, ROSCA FEMEA TERMINAL, METALICO, PARA CONEXAO COM ANEL DESLIZANTE EM TUBO PEX, DN 20 MM X 1/2"                                                                                                                                                                                                                                                                                                                                                                                            </t>
  </si>
  <si>
    <t xml:space="preserve">JOELHO 90 GRAUS, ROSCA FEMEA TERMINAL, METALICO, PARA CONEXAO COM ANEL DESLIZANTE EM TUBO PEX, DN 20 MM X 3/4"                                                                                                                                                                                                                                                                                                                                                                                            </t>
  </si>
  <si>
    <t xml:space="preserve">JOELHO 90 GRAUS, ROSCA FEMEA TERMINAL, METALICO, PARA CONEXAO COM ANEL DESLIZANTE EM TUBO PEX, DN 25 MM X 3/4"                                                                                                                                                                                                                                                                                                                                                                                            </t>
  </si>
  <si>
    <t xml:space="preserve">24,84</t>
  </si>
  <si>
    <t xml:space="preserve">JOELHO 90 GRAUS, ROSCA FEMEA TERMINAL, PLASTICO, PARA CONEXAO COM CRIMPAGEM EM TUBO PEX, DN 16 MM X 1/2"                                                                                                                                                                                                                                                                                                                                                                                                  </t>
  </si>
  <si>
    <t xml:space="preserve">19,14</t>
  </si>
  <si>
    <t xml:space="preserve">JOELHO 90 GRAUS, ROSCA FEMEA TERMINAL, PLASTICO, PARA CONEXAO COM CRIMPAGEM EM TUBO PEX, DN 16 MM X 3/4"                                                                                                                                                                                                                                                                                                                                                                                                  </t>
  </si>
  <si>
    <t xml:space="preserve">27,28</t>
  </si>
  <si>
    <t xml:space="preserve">JOELHO 90 GRAUS, ROSCA FEMEA TERMINAL, PLASTICO, PARA CONEXAO COM CRIMPAGEM EM TUBO PEX, DN 20 MM X 1/2"                                                                                                                                                                                                                                                                                                                                                                                                  </t>
  </si>
  <si>
    <t xml:space="preserve">25,06</t>
  </si>
  <si>
    <t xml:space="preserve">JOELHO 90 GRAUS, ROSCA FEMEA TERMINAL, PLASTICO, PARA CONEXAO COM CRIMPAGEM EM TUBO PEX, DN 20 MM X 3/4"                                                                                                                                                                                                                                                                                                                                                                                                  </t>
  </si>
  <si>
    <t xml:space="preserve">31,35</t>
  </si>
  <si>
    <t xml:space="preserve">JOELHO 90 GRAUS, ROSCA FEMEA TERMINAL, PLASTICO, PARA CONEXAO COM CRIMPAGEM EM TUBO PEX, DN 25 MM X 1/2"                                                                                                                                                                                                                                                                                                                                                                                                  </t>
  </si>
  <si>
    <t xml:space="preserve">27,54</t>
  </si>
  <si>
    <t xml:space="preserve">JOELHO 90 GRAUS, ROSCA FEMEA TERMINAL, PLASTICO, PARA CONEXAO COM CRIMPAGEM EM TUBO PEX, DN 25 MM X 1"                                                                                                                                                                                                                                                                                                                                                                                                    </t>
  </si>
  <si>
    <t xml:space="preserve">48,83</t>
  </si>
  <si>
    <t xml:space="preserve">JOELHO 90 GRAUS, ROSCA FEMEA TERMINAL, PLASTICO, PARA CONEXAO COM CRIMPAGEM EM TUBO PEX, DN 25 MM X 3/4"                                                                                                                                                                                                                                                                                                                                                                                                  </t>
  </si>
  <si>
    <t xml:space="preserve">36,08</t>
  </si>
  <si>
    <t xml:space="preserve">JOELHO 90 GRAUS, ROSCA FEMEA TERMINAL, PLASTICO, PARA CONEXAO COM CRIMPAGEM EM TUBO PEX, DN 32 MM X 1"                                                                                                                                                                                                                                                                                                                                                                                                    </t>
  </si>
  <si>
    <t xml:space="preserve">61,34</t>
  </si>
  <si>
    <t xml:space="preserve">JOELHO 90 GRAUS, ROSCA MACHO TERMINAL, METALICO, PARA CONEXAO COM ANEL DESLIZANTE EM TUBO PEX, DN 16 MM X 1/2"                                                                                                                                                                                                                                                                                                                                                                                            </t>
  </si>
  <si>
    <t xml:space="preserve">15,45</t>
  </si>
  <si>
    <t xml:space="preserve">JOELHO 90 GRAUS, ROSCA MACHO TERMINAL, METALICO, PARA CONEXAO COM ANEL DESLIZANTE EM TUBO PEX, DN 20 MM X 1/2"                                                                                                                                                                                                                                                                                                                                                                                            </t>
  </si>
  <si>
    <t xml:space="preserve">JOELHO 90 GRAUS, ROSCA MACHO TERMINAL, METALICO, PARA CONEXAO COM ANEL DESLIZANTE EM TUBO PEX, DN 20 MM X 3/4"                                                                                                                                                                                                                                                                                                                                                                                            </t>
  </si>
  <si>
    <t xml:space="preserve">23,05</t>
  </si>
  <si>
    <t xml:space="preserve">JOELHO 90 GRAUS, ROSCA MACHO TERMINAL, METALICO, PARA CONEXAO COM ANEL DESLIZANTE EM TUBO PEX, DN 25 MM X 3/4"                                                                                                                                                                                                                                                                                                                                                                                            </t>
  </si>
  <si>
    <t xml:space="preserve">24,67</t>
  </si>
  <si>
    <t xml:space="preserve">JOELHO 90 GRAUS, ROSCA MACHO TERMINAL, PLASTICO, PARA CONEXAO COM CRIMPAGEM EM TUBO PEX, DN 25 MM X 1/2"                                                                                                                                                                                                                                                                                                                                                                                                  </t>
  </si>
  <si>
    <t xml:space="preserve">26,42</t>
  </si>
  <si>
    <t xml:space="preserve">JOELHO 90 GRAUS, ROSCA MACHO TERMINAL, PLASTICO, PARA CONEXAO COM CRIMPAGEM EM TUBO PEX, DN 25 MM X 1"                                                                                                                                                                                                                                                                                                                                                                                                    </t>
  </si>
  <si>
    <t xml:space="preserve">JOELHO 90 GRAUS, ROSCA MACHO TERMINAL, PLASTICO, PARA CONEXAO COM CRIMPAGEM EM TUBO PEX, DN 32 MM X 1"                                                                                                                                                                                                                                                                                                                                                                                                    </t>
  </si>
  <si>
    <t xml:space="preserve">47,88</t>
  </si>
  <si>
    <t xml:space="preserve">JOELHO, PVC COM ROSCA E BUCHA LATAO, 90 GRAUS,  3/4", PARA AGUA FRIA PREDIAL                                                                                                                                                                                                                                                                                                                                                                                                                              </t>
  </si>
  <si>
    <t xml:space="preserve">JOELHO, PVC SERIE R, 45 GRAUS, DN 100 MM, PARA ESGOTO OU AGUAS PLUVIAIS PREDIAIS                                                                                                                                                                                                                                                                                                                                                                                                                          </t>
  </si>
  <si>
    <t xml:space="preserve">28,39</t>
  </si>
  <si>
    <t xml:space="preserve">JOELHO, PVC SERIE R, 45 GRAUS, DN 150 MM, PARA ESGOTO OU AGUAS PLUVIAIS PREDIAIS                                                                                                                                                                                                                                                                                                                                                                                                                          </t>
  </si>
  <si>
    <t xml:space="preserve">98,80</t>
  </si>
  <si>
    <t xml:space="preserve">JOELHO, PVC SERIE R, 45 GRAUS, DN 40 MM, PARA ESGOTO OU AGUAS PLUVIAIS PREDIAIS                                                                                                                                                                                                                                                                                                                                                                                                                           </t>
  </si>
  <si>
    <t xml:space="preserve">JOELHO, PVC SERIE R, 45 GRAUS, DN 50 MM, PARA ESGOTO OU AGUAS PLUVIAIS PREDIAIS                                                                                                                                                                                                                                                                                                                                                                                                                           </t>
  </si>
  <si>
    <t xml:space="preserve">8,74</t>
  </si>
  <si>
    <t xml:space="preserve">JOELHO, PVC SERIE R, 45 GRAUS, DN 75 MM, PARA ESGOTO OU AGUAS PLUVIAIS PREDIAIS                                                                                                                                                                                                                                                                                                                                                                                                                           </t>
  </si>
  <si>
    <t xml:space="preserve">JOELHO, PVC SERIE R, 90 GRAUS, DN 100 MM, PARA ESGOTO OU AGUAS PLUVIAIS PREDIAIS                                                                                                                                                                                                                                                                                                                                                                                                                          </t>
  </si>
  <si>
    <t xml:space="preserve">38,31</t>
  </si>
  <si>
    <t xml:space="preserve">JOELHO, PVC SERIE R, 90 GRAUS, DN 150 MM, PARA ESGOTO OU AGUAS PLUVIAIS PREDIAIS                                                                                                                                                                                                                                                                                                                                                                                                                          </t>
  </si>
  <si>
    <t xml:space="preserve">127,27</t>
  </si>
  <si>
    <t xml:space="preserve">JOELHO, PVC SERIE R, 90 GRAUS, DN 40 MM, PARA ESGOTO OU AGUAS PLUVIAIS PREDIAIS                                                                                                                                                                                                                                                                                                                                                                                                                           </t>
  </si>
  <si>
    <t xml:space="preserve">7,26</t>
  </si>
  <si>
    <t xml:space="preserve">JOELHO, PVC SERIE R, 90 GRAUS, DN 50 MM, PARA ESGOTO OU AGUAS PLUVIAIS PREDIAIS                                                                                                                                                                                                                                                                                                                                                                                                                           </t>
  </si>
  <si>
    <t xml:space="preserve">JOELHO, PVC SERIE R, 90 GRAUS, DN 75 MM, PARA ESGOTO OU AGUAS PLUVIAIS PREDIAIS                                                                                                                                                                                                                                                                                                                                                                                                                           </t>
  </si>
  <si>
    <t xml:space="preserve">JOELHO, PVC SOLDAVEL, 45 GRAUS, 110 MM, PARA AGUA FRIA PREDIAL                                                                                                                                                                                                                                                                                                                                                                                                                                            </t>
  </si>
  <si>
    <t xml:space="preserve">248,54</t>
  </si>
  <si>
    <t xml:space="preserve">JOELHO, PVC SOLDAVEL, 45 GRAUS, 20 MM, PARA AGUA FRIA PREDIAL                                                                                                                                                                                                                                                                                                                                                                                                                                             </t>
  </si>
  <si>
    <t xml:space="preserve">1,06</t>
  </si>
  <si>
    <t xml:space="preserve">JOELHO, PVC SOLDAVEL, 45 GRAUS, 25 MM, PARA AGUA FRIA PREDIAL                                                                                                                                                                                                                                                                                                                                                                                                                                             </t>
  </si>
  <si>
    <t xml:space="preserve">JOELHO, PVC SOLDAVEL, 45 GRAUS, 32 MM, PARA AGUA FRIA PREDIAL                                                                                                                                                                                                                                                                                                                                                                                                                                             </t>
  </si>
  <si>
    <t xml:space="preserve">JOELHO, PVC SOLDAVEL, 45 GRAUS, 40 MM, PARA AGUA FRIA PREDIAL                                                                                                                                                                                                                                                                                                                                                                                                                                             </t>
  </si>
  <si>
    <t xml:space="preserve">JOELHO, PVC SOLDAVEL, 45 GRAUS, 50 MM, PARA AGUA FRIA PREDIAL                                                                                                                                                                                                                                                                                                                                                                                                                                             </t>
  </si>
  <si>
    <t xml:space="preserve">8,78</t>
  </si>
  <si>
    <t xml:space="preserve">JOELHO, PVC SOLDAVEL, 45 GRAUS, 60 MM, PARA AGUA FRIA PREDIAL                                                                                                                                                                                                                                                                                                                                                                                                                                             </t>
  </si>
  <si>
    <t xml:space="preserve">34,02</t>
  </si>
  <si>
    <t xml:space="preserve">JOELHO, PVC SOLDAVEL, 45 GRAUS, 75 MM, PARA AGUA FRIA PREDIAL                                                                                                                                                                                                                                                                                                                                                                                                                                             </t>
  </si>
  <si>
    <t xml:space="preserve">78,17</t>
  </si>
  <si>
    <t xml:space="preserve">JOELHO, PVC SOLDAVEL, 45 GRAUS, 85 MM, PARA AGUA FRIA PREDIAL                                                                                                                                                                                                                                                                                                                                                                                                                                             </t>
  </si>
  <si>
    <t xml:space="preserve">92,74</t>
  </si>
  <si>
    <t xml:space="preserve">JOELHO, PVC SOLDAVEL, 90 GRAUS, 75 MM, PARA AGUA FRIA PREDIAL                                                                                                                                                                                                                                                                                                                                                                                                                                             </t>
  </si>
  <si>
    <t xml:space="preserve">108,82</t>
  </si>
  <si>
    <t xml:space="preserve">JOELHO, ROSCA FEMEA, COM BASE FIXA, METALICO, PARA CONEXAO COM ANEL DESLIZANTE EM TUBO PEX, DN 16 MM X 1/2"                                                                                                                                                                                                                                                                                                                                                                                               </t>
  </si>
  <si>
    <t xml:space="preserve">JOELHO, ROSCA FEMEA, COM BASE FIXA, METALICO, PARA CONEXAO COM ANEL DESLIZANTE EM TUBO PEX, DN 20 MM X 1/2"                                                                                                                                                                                                                                                                                                                                                                                               </t>
  </si>
  <si>
    <t xml:space="preserve">21,98</t>
  </si>
  <si>
    <t xml:space="preserve">JOELHO, ROSCA FEMEA, COM BASE FIXA, METALICO, PARA CONEXAO COM ANEL DESLIZANTE EM TUBO PEX, DN 25 MM X 3/4"                                                                                                                                                                                                                                                                                                                                                                                               </t>
  </si>
  <si>
    <t xml:space="preserve">28,41</t>
  </si>
  <si>
    <t xml:space="preserve">JOELHO, ROSCA FEMEA, COM BASE FIXA, PLASTICO, PARA CONEXAO COM CRIMPAGEM EM TUBO PEX, DN 25 MM X 1/2"                                                                                                                                                                                                                                                                                                                                                                                                     </t>
  </si>
  <si>
    <t xml:space="preserve">JOELHO, ROSCA FEMEA, COM BASE FIXA, PLASTICO, PARA CONEXAO POR CRIMPAGEM EM TUBO PEX, DN 16 MM X 3/4"                                                                                                                                                                                                                                                                                                                                                                                                     </t>
  </si>
  <si>
    <t xml:space="preserve">33,38</t>
  </si>
  <si>
    <t xml:space="preserve">JOELHO, ROSCA FEMEA, COM BASE FIXA, PLASTICO, PARA CONEXAO POR CRIMPAGEM EM TUBO PEX, DN 20 MM X 3/4"                                                                                                                                                                                                                                                                                                                                                                                                     </t>
  </si>
  <si>
    <t xml:space="preserve">41,73</t>
  </si>
  <si>
    <t xml:space="preserve">JOGO DE TRANQUETA E ROSETA QUADRADA DE SOBREPOR SEM FUROS, EM LATAO CROMADO, *50 X 50* MM, PARA FECHADURA DE PORTA DE BANHEIRO                                                                                                                                                                                                                                                                                                                                                                            </t>
  </si>
  <si>
    <t xml:space="preserve">43,28</t>
  </si>
  <si>
    <t xml:space="preserve">JOGO DE TRANQUETA E ROSETA REDONDA DE SOBREPOR SEM FUROS, EM LATAO CROMADO, DIAMETRO *50* MM, PARA FECHADURA DE PORTA DE BANHEIRO                                                                                                                                                                                                                                                                                                                                                                         </t>
  </si>
  <si>
    <t xml:space="preserve">40,67</t>
  </si>
  <si>
    <t xml:space="preserve">JUNCAO DE REDUCAO INVERTIDA, PVC SOLDAVEL, 100 X 50 MM, SERIE NORMAL PARA ESGOTO PREDIAL                                                                                                                                                                                                                                                                                                                                                                                                                  </t>
  </si>
  <si>
    <t xml:space="preserve">21,45</t>
  </si>
  <si>
    <t xml:space="preserve">JUNCAO DE REDUCAO INVERTIDA, PVC SOLDAVEL, 100 X 75 MM, SERIE NORMAL PARA ESGOTO PREDIAL                                                                                                                                                                                                                                                                                                                                                                                                                  </t>
  </si>
  <si>
    <t xml:space="preserve">34,20</t>
  </si>
  <si>
    <t xml:space="preserve">JUNCAO DE REDUCAO INVERTIDA, PVC SOLDAVEL, 75 X 50 MM, SERIE NORMAL PARA ESGOTO PREDIAL                                                                                                                                                                                                                                                                                                                                                                                                                   </t>
  </si>
  <si>
    <t xml:space="preserve">JUNCAO DE REDUCAO SIMPLES, COM BOLSA PARA ANEL, PVC LEVE,  150 X 100 MM, PARA ESGOTO PREDIAL                                                                                                                                                                                                                                                                                                                                                                                                              </t>
  </si>
  <si>
    <t xml:space="preserve">72,82</t>
  </si>
  <si>
    <t xml:space="preserve">JUNCAO DUPLA, PVC SERIE R, DN 100 X 100 X 100 MM, PARA ESGOTO OU AGUAS PLUVIAIS PREDIAIS                                                                                                                                                                                                                                                                                                                                                                                                                  </t>
  </si>
  <si>
    <t xml:space="preserve">122,34</t>
  </si>
  <si>
    <t xml:space="preserve">JUNCAO DUPLA, PVC SOLDAVEL, DN 100 X 100 X 100 MM , SERIE NORMAL PARA ESGOTO PREDIAL                                                                                                                                                                                                                                                                                                                                                                                                                      </t>
  </si>
  <si>
    <t xml:space="preserve">48,51</t>
  </si>
  <si>
    <t xml:space="preserve">JUNCAO DUPLA, PVC SOLDAVEL, DN 75 X 75 X 75 MM , SERIE NORMAL PARA ESGOTO PREDIAL                                                                                                                                                                                                                                                                                                                                                                                                                         </t>
  </si>
  <si>
    <t xml:space="preserve">24,04</t>
  </si>
  <si>
    <t xml:space="preserve">JUNCAO INVERTIDA, PVC SOLDAVEL, 75 X 75 MM, SERIE NORMAL PARA ESGOTO PREDIAL                                                                                                                                                                                                                                                                                                                                                                                                                              </t>
  </si>
  <si>
    <t xml:space="preserve">26,68</t>
  </si>
  <si>
    <t xml:space="preserve">JUNCAO PVC  ROSCAVEL, 45 GRAUS, 1/2", PARA AGUA FRIA PREDIAL                                                                                                                                                                                                                                                                                                                                                                                                                                              </t>
  </si>
  <si>
    <t xml:space="preserve">JUNCAO PVC  ROSCAVEL, 45 GRAUS, 3/4", PARA AGUA FRIA PREDIAL                                                                                                                                                                                                                                                                                                                                                                                                                                              </t>
  </si>
  <si>
    <t xml:space="preserve">6,85</t>
  </si>
  <si>
    <t xml:space="preserve">JUNCAO PVC, 45 GRAUS, ROSCAVEL, 1 1/4", AGUA FRIA PREDIAL                                                                                                                                                                                                                                                                                                                                                                                                                                                 </t>
  </si>
  <si>
    <t xml:space="preserve">7,38</t>
  </si>
  <si>
    <t xml:space="preserve">JUNCAO PVC, 60 GRAUS, CIRCULAR,  DIAMETRO ENTRE 80 E 100 MM, PARA DRENAGEM PLUVIAL PREDIAL                                                                                                                                                                                                                                                                                                                                                                                                                </t>
  </si>
  <si>
    <t xml:space="preserve">11,81</t>
  </si>
  <si>
    <t xml:space="preserve">JUNCAO SIMPLES, PVC LEVE, 150 MM, PARA ESGOTO PREDIAL                                                                                                                                                                                                                                                                                                                                                                                                                                                     </t>
  </si>
  <si>
    <t xml:space="preserve">164,33</t>
  </si>
  <si>
    <t xml:space="preserve">JUNCAO SIMPLES, PVC SERIE R, DN 100 X 100 MM, PARA ESGOTO OU AGUAS PLUVIAIS PREDIAIS                                                                                                                                                                                                                                                                                                                                                                                                                      </t>
  </si>
  <si>
    <t xml:space="preserve">72,18</t>
  </si>
  <si>
    <t xml:space="preserve">JUNCAO SIMPLES, PVC SERIE R, DN 100 X 75 MM, PARA ESGOTO OU AGUAS PLUVIAIS PREDIAIS                                                                                                                                                                                                                                                                                                                                                                                                                       </t>
  </si>
  <si>
    <t xml:space="preserve">67,41</t>
  </si>
  <si>
    <t xml:space="preserve">JUNCAO SIMPLES, PVC SERIE R, DN 150 X 100 MM, PARA ESGOTO OU AGUAS PLUVIAIS PREDIAIS                                                                                                                                                                                                                                                                                                                                                                                                                      </t>
  </si>
  <si>
    <t xml:space="preserve">191,30</t>
  </si>
  <si>
    <t xml:space="preserve">JUNCAO SIMPLES, PVC SERIE R, DN 150 X 150 MM, PARA ESGOTO OU AGUAS PLUVIAIS PREDIAIS                                                                                                                                                                                                                                                                                                                                                                                                                      </t>
  </si>
  <si>
    <t xml:space="preserve">215,72</t>
  </si>
  <si>
    <t xml:space="preserve">JUNCAO SIMPLES, PVC SERIE R, DN 40 X 40 MM, PARA ESGOTO OU AGUAS PLUVIAIS PREDIAIS                                                                                                                                                                                                                                                                                                                                                                                                                        </t>
  </si>
  <si>
    <t xml:space="preserve">8,59</t>
  </si>
  <si>
    <t xml:space="preserve">JUNCAO SIMPLES, PVC SERIE R, DN 50 X 50 MM, PARA ESGOTO OU AGUAS PLUVIAIS PREDIAIS                                                                                                                                                                                                                                                                                                                                                                                                                        </t>
  </si>
  <si>
    <t xml:space="preserve">15,08</t>
  </si>
  <si>
    <t xml:space="preserve">JUNCAO SIMPLES, PVC SERIE R, DN 75 X 75 MM, PARA ESGOTO OU AGUAS PLUVIAIS PREDIAIS                                                                                                                                                                                                                                                                                                                                                                                                                        </t>
  </si>
  <si>
    <t xml:space="preserve">46,13</t>
  </si>
  <si>
    <t xml:space="preserve">JUNCAO SIMPLES, PVC, DN 100 X 50 MM, SERIE NORMAL PARA ESGOTO PREDIAL                                                                                                                                                                                                                                                                                                                                                                                                                                     </t>
  </si>
  <si>
    <t xml:space="preserve">20,01</t>
  </si>
  <si>
    <t xml:space="preserve">JUNCAO SIMPLES, PVC, DN 100 X 75 MM, SERIE NORMAL PARA ESGOTO PREDIAL                                                                                                                                                                                                                                                                                                                                                                                                                                     </t>
  </si>
  <si>
    <t xml:space="preserve">28,84</t>
  </si>
  <si>
    <t xml:space="preserve">JUNCAO SIMPLES, PVC, DN 50 X 50 MM, SERIE NORMAL PARA ESGOTO PREDIAL                                                                                                                                                                                                                                                                                                                                                                                                                                      </t>
  </si>
  <si>
    <t xml:space="preserve">10,89</t>
  </si>
  <si>
    <t xml:space="preserve">JUNCAO SIMPLES, PVC, DN 75 X 50 MM, SERIE NORMAL PARA ESGOTO PREDIAL                                                                                                                                                                                                                                                                                                                                                                                                                                      </t>
  </si>
  <si>
    <t xml:space="preserve">16,03</t>
  </si>
  <si>
    <t xml:space="preserve">JUNCAO SIMPLES, PVC, DN 75 X 75 MM, SERIE NORMAL PARA ESGOTO PREDIAL                                                                                                                                                                                                                                                                                                                                                                                                                                      </t>
  </si>
  <si>
    <t xml:space="preserve">20,40</t>
  </si>
  <si>
    <t xml:space="preserve">JUNCAO SIMPLES, PVC, 45 GRAUS, DN 100 X 100 MM, SERIE NORMAL PARA ESGOTO PREDIAL                                                                                                                                                                                                                                                                                                                                                                                                                          </t>
  </si>
  <si>
    <t xml:space="preserve">26,62</t>
  </si>
  <si>
    <t xml:space="preserve">JUNCAO SIMPLES, PVC, 45 GRAUS, DN 40 X 40 MM, SERIE NORMAL PARA ESGOTO PREDIAL                                                                                                                                                                                                                                                                                                                                                                                                                            </t>
  </si>
  <si>
    <t xml:space="preserve">4,51</t>
  </si>
  <si>
    <t xml:space="preserve">JUNCAO 2 GARRAS PARA FITA PERFURADA                                                                                                                                                                                                                                                                                                                                                                                                                                                                       </t>
  </si>
  <si>
    <t xml:space="preserve">JUNCAO, PVC, 45 GRAUS, JE, BBB, DN 100 MM, PARA REDE COLETORA DE ESGOTO (NBR 10569)                                                                                                                                                                                                                                                                                                                                                                                                                       </t>
  </si>
  <si>
    <t xml:space="preserve">136,68</t>
  </si>
  <si>
    <t xml:space="preserve">JUNCAO, PVC, 45 GRAUS, JE, BBB, DN 150 MM, PARA REDE COLETORA DE ESGOTO (NBR 10569)                                                                                                                                                                                                                                                                                                                                                                                                                       </t>
  </si>
  <si>
    <t xml:space="preserve">283,10</t>
  </si>
  <si>
    <t xml:space="preserve">JUNCAO, PVC, 45 GRAUS, JE, BBB, DN 150 MM, PARA TUBO CORRUGADO E/OU LISO, REDE COLETORA DE ESGOTO (NBR 10569)                                                                                                                                                                                                                                                                                                                                                                                             </t>
  </si>
  <si>
    <t xml:space="preserve">792,09</t>
  </si>
  <si>
    <t xml:space="preserve">JUNCAO, PVC, 45 GRAUS, JE, BBB, DN 200 MM, PARA TUBO CORRUGADO E/OU LISO, REDE COLETORA DE ESGOTO (NBR 10569)                                                                                                                                                                                                                                                                                                                                                                                             </t>
  </si>
  <si>
    <t xml:space="preserve">1.192,91</t>
  </si>
  <si>
    <t xml:space="preserve">JUNCAO, PVC, 45 GRAUS, JE, BBB, DN 250 MM, PARA TUBO CORRUGADO E/OU LISO, REDE COLETORA DE ESGOTO (NBR 10569)                                                                                                                                                                                                                                                                                                                                                                                             </t>
  </si>
  <si>
    <t xml:space="preserve">1.661,68</t>
  </si>
  <si>
    <t xml:space="preserve">JUNTA DE EXPANSAO BRONZE/LATAO (REF 900), PONTA X PONTA, 35 MM                                                                                                                                                                                                                                                                                                                                                                                                                                            </t>
  </si>
  <si>
    <t xml:space="preserve">753,53</t>
  </si>
  <si>
    <t xml:space="preserve">JUNTA DE EXPANSAO BRONZE/LATAO (REF 900), PONTA X PONTA, 42 MM                                                                                                                                                                                                                                                                                                                                                                                                                                            </t>
  </si>
  <si>
    <t xml:space="preserve">943,42</t>
  </si>
  <si>
    <t xml:space="preserve">JUNTA DE EXPANSAO BRONZE/LATAO (REF 900), PONTA X PONTA, 54 MM                                                                                                                                                                                                                                                                                                                                                                                                                                            </t>
  </si>
  <si>
    <t xml:space="preserve">1.308,49</t>
  </si>
  <si>
    <t xml:space="preserve">JUNTA DE EXPANSAO BRONZE/LATAO (REF 900), PONTA X PONTA, 66 MM                                                                                                                                                                                                                                                                                                                                                                                                                                            </t>
  </si>
  <si>
    <t xml:space="preserve">1.728,30</t>
  </si>
  <si>
    <t xml:space="preserve">JUNTA DE EXPANSAO DE COBRE (REF 900), PONTA X PONTA, 15 MM                                                                                                                                                                                                                                                                                                                                                                                                                                                </t>
  </si>
  <si>
    <t xml:space="preserve">516,75</t>
  </si>
  <si>
    <t xml:space="preserve">JUNTA DE EXPANSAO DE COBRE (REF 900), PONTA X PONTA, 22 MM                                                                                                                                                                                                                                                                                                                                                                                                                                                </t>
  </si>
  <si>
    <t xml:space="preserve">599,40</t>
  </si>
  <si>
    <t xml:space="preserve">JUNTA DE EXPANSAO DE COBRE (REF 900), PONTA X PONTA, 28 MM                                                                                                                                                                                                                                                                                                                                                                                                                                                </t>
  </si>
  <si>
    <t xml:space="preserve">658,36</t>
  </si>
  <si>
    <t xml:space="preserve">JUNTA DILATACAO ELASTICA PARA CONCRETO (FUGENBAND) O-12, ATE 5 MCA                                                                                                                                                                                                                                                                                                                                                                                                                                        </t>
  </si>
  <si>
    <t xml:space="preserve">71,79</t>
  </si>
  <si>
    <t xml:space="preserve">JUNTA DILATACAO ELASTICA PARA CONCRETO (FUGENBAND) O-22, ATE 30 MCA                                                                                                                                                                                                                                                                                                                                                                                                                                       </t>
  </si>
  <si>
    <t xml:space="preserve">106,82</t>
  </si>
  <si>
    <t xml:space="preserve">JUNTA DILATACAO ELASTICA PARA CONCRETO (FUGENBAND) O-35/10, ATE 100 MCA                                                                                                                                                                                                                                                                                                                                                                                                                                   </t>
  </si>
  <si>
    <t xml:space="preserve">402,01</t>
  </si>
  <si>
    <t xml:space="preserve">JUNTA DILATACAO ELASTICA PARA CONCRETO (FUGENBAND) O-35/6, ATE 100 MCA                                                                                                                                                                                                                                                                                                                                                                                                                                    </t>
  </si>
  <si>
    <t xml:space="preserve">332,59</t>
  </si>
  <si>
    <t xml:space="preserve">JUNTA PLASTICA DE DILATACAO PARA PISOS, COR CINZA, 10 X 4,5 MM (ALTURA X ESPESSURA)                                                                                                                                                                                                                                                                                                                                                                                                                       </t>
  </si>
  <si>
    <t xml:space="preserve">JUNTA PLASTICA DE DILATACAO PARA PISOS, COR CINZA, 17 X 3 MM (ALTURA X ESPESSURA)                                                                                                                                                                                                                                                                                                                                                                                                                         </t>
  </si>
  <si>
    <t xml:space="preserve">JUNTA PLASTICA DE DILATACAO PARA PISOS, COR CINZA, 27 X 3 MM (ALTURA X ESPESSURA)                                                                                                                                                                                                                                                                                                                                                                                                                         </t>
  </si>
  <si>
    <t xml:space="preserve">1,68</t>
  </si>
  <si>
    <t xml:space="preserve">KIT ACESSORIOS PARA COMPRESSOR DE AR, 5 PECAS (PISTOLAS PINTURA, LIMPEZA E PULVERIZACAO, CALIBRADOR E MANGUEIRA)                                                                                                                                                                                                                                                                                                                                                                                          </t>
  </si>
  <si>
    <t xml:space="preserve">303,37</t>
  </si>
  <si>
    <t xml:space="preserve">KIT CAVALETE, PVC, COM REGISTRO, PARA HIDROMETRO, BITOLAS 1/2" OU 3/4" - COMPLETO                                                                                                                                                                                                                                                                                                                                                                                                                         </t>
  </si>
  <si>
    <t xml:space="preserve">92,28</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</si>
  <si>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                                                                                                                                                                                   </t>
  </si>
  <si>
    <t xml:space="preserve">134,25</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</si>
  <si>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                                                                                                                                                                                          </t>
  </si>
  <si>
    <t xml:space="preserve">147,21</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</si>
  <si>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                                                                                                                                                                            </t>
  </si>
  <si>
    <t xml:space="preserve">251,14</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</si>
  <si>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                                                                                                                                                                       </t>
  </si>
  <si>
    <t xml:space="preserve">216,11</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</si>
  <si>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                                                                                                                                                                            </t>
  </si>
  <si>
    <t xml:space="preserve">296,36</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</si>
  <si>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                                                                                                                                                                                  </t>
  </si>
  <si>
    <t xml:space="preserve">295,37</t>
  </si>
  <si>
    <t xml:space="preserve">KIT DE ACESSORIOS PARA BANHEIRO EM METAL CROMADO, 5 PECAS                                                                                                                                                                                                                                                                                                                                                                                                                                                 </t>
  </si>
  <si>
    <t xml:space="preserve">60,63</t>
  </si>
  <si>
    <t xml:space="preserve">KIT DE MATERIAIS PARA BRACADEIRA PARA FIXACAO EM POSTE CIRCULAR, CONTEM TRES FIXADORES E UM ROLO DE FITA DE 3 M EM ACO CARBONO                                                                                                                                                                                                                                                                                                                                                                            </t>
  </si>
  <si>
    <t xml:space="preserve">KIT DE PROTECAO ARSTOP PARA AR CONDICIONADO, TOMADA PADRAO 2P+T 20 A, COM DISJUNTOR UNIPOLAR DIN 20A                                                                                                                                                                                                                                                                                                                                                                                                      </t>
  </si>
  <si>
    <t xml:space="preserve">KIT PORTA PRONTA DE MADEIRA, FOLHA LEVE (NBR 15930) DE 600 X 2100 MM OU 700 X 2100 MM, DE 35 MM A 40 MM DE ESPESSURA, COM MARCO EM ACO, NUCLEO COLMEIA, CAPA LISA EM HDF, ACABAMENTO MELAMINICO BRANCO (INCLUI MARCO, ALIZARES, DOBRADICAS E FECHADURA)                                                                                                                                                                                                                                                   </t>
  </si>
  <si>
    <t xml:space="preserve">560,30</t>
  </si>
  <si>
    <t xml:space="preserve">KIT PORTA PRONTA DE MADEIRA, FOLHA LEVE (NBR 15930) DE 600 X 2100 MM OU 700 X 2100 MM, DE 35 MM A 40 MM DE ESPESSURA, NUCLEO COLMEIA, ESTRUTURA USINADA PARA FECHADURA, CAPA LISA EM HDF, ACABAMENTO EM PRIMER PARA PINTURA (INCLUI MARCO, ALIZARES E DOBRADICAS)                                                                                                                                                                                                                                         </t>
  </si>
  <si>
    <t xml:space="preserve">457,28</t>
  </si>
  <si>
    <t xml:space="preserve">KIT PORTA PRONTA DE MADEIRA, FOLHA LEVE (NBR 15930) DE 800 X 2100 MM, DE 35 MM A 40 MM DE ESPESSURA, COM MARCO EM ACO, NUCLEO COLMEIA, CAPA LISA EM HDF, ACABAMENTO MELAMINICO BRANCO (INCLUI MARCO, ALIZARES, DOBRADICAS E FECHADURA)                                                                                                                                                                                                                                                                    </t>
  </si>
  <si>
    <t xml:space="preserve">KIT PORTA PRONTA DE MADEIRA, FOLHA LEVE (NBR 15930) DE 800 X 2100 MM, DE 35 MM A 40 MM DE ESPESSURA, NUCLEO COLMEIA, ESTRUTURA USINADA PARA FECHADURA, CAPA LISA EM HDF, ACABAMENTO EM PRIMER PARA PINTURA (INCLUI MARCO, ALIZARES E DOBRADICAS)                                                                                                                                                                                                                                                          </t>
  </si>
  <si>
    <t xml:space="preserve">464,77</t>
  </si>
  <si>
    <t xml:space="preserve">KIT PORTA PRONTA DE MADEIRA, FOLHA LEVE (NBR 15930) DE 900 X 2100 MM, DE 35 MM A 40 MM DE ESPESSURA, COM MARCO EM ACO, NUCLEO COLMEIA, CAPA LISA EM HDF, ACABAMENTO MELAMINICO BRANCO (INCLUI MARCO, ALIZARES, DOBRADICAS E FECHADURA)                                                                                                                                                                                                                                                                    </t>
  </si>
  <si>
    <t xml:space="preserve">KIT PORTA PRONTA DE MADEIRA, FOLHA LEVE (NBR 15930) DE 900 X 2100 MM, DE 35 MM A 40 MM DE ESPESSURA, NUCLEO COLMEIA, ESTRUTURA USINADA PARA FECHADURA, CAPA LISA EM HDF, ACABAMENTO EM PRIMER PARA PINTURA (INCLUI MARCO, ALIZARES E DOBRADICAS)                                                                                                                                                                                                                                                          </t>
  </si>
  <si>
    <t xml:space="preserve">472,65</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</si>
  <si>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                                                                                                                                                                                                                            </t>
  </si>
  <si>
    <t xml:space="preserve">704,31</t>
  </si>
  <si>
    <t xml:space="preserve">KIT PORTA PRONTA DE MADEIRA, FOLHA MEDIA (NBR 15930) DE 600 X 2100 MM, DE 35 MM A 40 MM DE ESPESSURA, NUCLEO SEMI-SOLIDO (SARRAFEADO), ESTRUTURA USINADA PARA FECHADURA, CAPA LISA EM HDF, ACABAMENTO EM PRIMER PARA PINTURA (INCLUI MARCO, ALIZARES E DOBRADICAS)                                                                                                                                                                                                                                        </t>
  </si>
  <si>
    <t xml:space="preserve">505,75</t>
  </si>
  <si>
    <t xml:space="preserve">KIT PORTA PRONTA DE MADEIRA, FOLHA MEDIA (NBR 15930) DE 700 X 2100 MM, DE 35 MM A 40 MM DE ESPESSURA, NUCLEO SEMI-SOLIDO (SARRAFEADO), ESTRUTURA USINADA PARA FECHADURA, CAPA LISA EM HDF, ACABAMENTO EM PRIMER PARA PINTURA (INCLUI MARCO, ALIZARES E DOBRADICAS)                                                                                                                                                                                                                                        </t>
  </si>
  <si>
    <t xml:space="preserve">569,91</t>
  </si>
  <si>
    <t xml:space="preserve">KIT PORTA PRONTA DE MADEIRA, FOLHA MEDIA (NBR 15930) DE 800 X 2100 MM, DE 35 MM A 40 MM DE ESPESSURA,  NUCLEO SEMI-SOLIDO (SARRAFEADO), ESTRUTURA USINADA PARA FECHADURA, CAPA LISA EM HDF, ACABAMENTO EM PRIMER PARA PINTURA (INCLUI MARCO, ALIZARES E DOBRADICAS)                                                                                                                                                                                                                                       </t>
  </si>
  <si>
    <t xml:space="preserve">626,90</t>
  </si>
  <si>
    <t xml:space="preserve">KIT PORTA PRONTA DE MADEIRA, FOLHA MEDIA (NBR 15930) DE 800 X 2100 MM, DE 35 MM A 40 MM DE ESPESSURA, NUCLEO SEMI-SOLIDO (SARRAFEADO), ESTRUTURA USINADA PARA FECHADURA, CAPA LISA EM HDF, ACABAMENTO MELAMINICO BRANCO (INCLUI MARCO, ALIZARES E DOBRADICAS)                                                                                                                                                                                                                                             </t>
  </si>
  <si>
    <t xml:space="preserve">725,78</t>
  </si>
  <si>
    <t xml:space="preserve">KIT PORTA PRONTA DE MADEIRA, FOLHA MEDIA (NBR 15930) DE 900 X 2100 MM, DE 35 MM A 40 MM DE ESPESSURA, NUCLEO SEMI-SOLIDO (SARRAFEADO), ESTRUTURA USINADA PARA FECHADURA, CAPA LISA EM HDF, ACABAMENTO EM PRIMER PARA PINTURA (INCLUI MARCO, ALIZARES E DOBRADICAS)                                                                                                                                                                                                                                        </t>
  </si>
  <si>
    <t xml:space="preserve">655,57</t>
  </si>
  <si>
    <t xml:space="preserve">KIT PORTA PRONTA DE MADEIRA, FOLHA MEDIA (NBR 15930) DE 900 X 2100 MM, DE 35 MM A 40 MM DE ESPESSURA, NUCLEO SEMI-SOLIDO (SARRAFEADO), ESTRUTURA USINADA PARA FECHADURA, CAPA LISA EM HDF, ACABAMENTO MELAMINICO BRANCO (INCLUI MARCO, ALIZARES E DOBRADICAS)                                                                                                                                                                                                                                             </t>
  </si>
  <si>
    <t xml:space="preserve">778,47</t>
  </si>
  <si>
    <t xml:space="preserve">KIT PORTA PRONTA DE MADEIRA, FOLHA PESADA (NBR 15930) DE 800 X 2100 MM, DE 40 MM  A 45 MM DE ESPESSURA, NUCLEO SOLIDO, CAPA LISA EM HDF, ACABAMENTO MELAMINICO BRANCO (INCLUI MARCO, ALIZARES, DOBRADICAS E FECHADURA EXTERNA)                                                                                                                                                                                                                                                                            </t>
  </si>
  <si>
    <t xml:space="preserve">849,38</t>
  </si>
  <si>
    <t xml:space="preserve">KIT PORTA PRONTA DE MADEIRA, FOLHA PESADA (NBR 15930) DE 800 X 2100 MM, DE 40 MM A 45 MM DE ESPESSURA , NUCLEO SOLIDO, ESTRUTURA USINADA PARA FECHADURA, CAPA LISA EM HDF, ACABAMENTO EM LAMINADO NATURAL COM VERNIZ (INCLUI MARCO, ALIZARES E DOBRADICAS)                                                                                                                                                                                                                                                </t>
  </si>
  <si>
    <t xml:space="preserve">1.047,56</t>
  </si>
  <si>
    <t xml:space="preserve">KIT PORTA PRONTA DE MADEIRA, FOLHA PESADA (NBR 15930) DE 800 X 2100 MM, DE 40 MM A 45 MM DE ESPESSURA, COM MARCO EM ACO, NUCLEO SOLIDO, CAPA LISA EM HDF, ACABAMENTO MELAMINICO BRANCO (INCLUI MARCO, ALIZARES, DOBRADICAS E FECHADURA)                                                                                                                                                                                                                                                                   </t>
  </si>
  <si>
    <t xml:space="preserve">825,70</t>
  </si>
  <si>
    <t xml:space="preserve">KIT PORTA PRONTA DE MADEIRA, FOLHA PESADA (NBR 15930) DE 900 X 2100 MM, DE 40 MM  A 45 MM DE ESPESSURA, NUCLEO SOLIDO, CAPA LISA EM HDF, ACABAMENTO MELAMINICO BRANCO (INCLUI MARCO, ALIZARES, DOBRADICAS E FECHADURA EXTERNA)                                                                                                                                                                                                                                                                            </t>
  </si>
  <si>
    <t xml:space="preserve">872,38</t>
  </si>
  <si>
    <t xml:space="preserve">KIT PORTA PRONTA DE MADEIRA, FOLHA PESADA (NBR 15930) DE 900 X 2100 MM, DE 40 MM A 45 MM DE ESPESSURA , NUCLEO SOLIDO, ESTRUTURA USINADA PARA FECHADURA, CAPA LISA EM HDF, ACABAMENTO EM LAMINADO NATURAL COM VERNIZ (INCLUI MARCO, ALIZARES E DOBRADICAS)                                                                                                                                                                                                                                                </t>
  </si>
  <si>
    <t xml:space="preserve">1.062,44</t>
  </si>
  <si>
    <t xml:space="preserve">KIT PORTA PRONTA DE MADEIRA, FOLHA PESADA (NBR 15930) DE 900 X 2100 MM, DE 40 MM A 45 MM DE ESPESSURA, COM MARCO EM ACO, NUCLEO SOLIDO, CAPA LISA EM HDF, ACABAMENTO MELAMINICO BRANCO (INCLUI MARCO, ALIZARES, DOBRADICAS E FECHADURA)                                                                                                                                                                                                                                                                   </t>
  </si>
  <si>
    <t xml:space="preserve">877,31</t>
  </si>
  <si>
    <t xml:space="preserve">LADRILHO HIDRAULICO, *20 x 20* CM, E= 2 CM, PADRAO COPACABANA, 2 CORES (PRETO E BRANCO)                                                                                                                                                                                                                                                                                                                                                                                                                   </t>
  </si>
  <si>
    <t xml:space="preserve">60,52</t>
  </si>
  <si>
    <t xml:space="preserve">LADRILHO HIDRAULICO, *20 X 20* CM, E= 2 CM, DADOS, COR NATURAL                                                                                                                                                                                                                                                                                                                                                                                                                                            </t>
  </si>
  <si>
    <t xml:space="preserve">56,18</t>
  </si>
  <si>
    <t xml:space="preserve">LADRILHO HIDRAULICO, *20 X 20* CM, E= 2 CM, RAMPA, NATURAL                                                                                                                                                                                                                                                                                                                                                                                                                                                </t>
  </si>
  <si>
    <t xml:space="preserve">56,51</t>
  </si>
  <si>
    <t xml:space="preserve">LADRILHO HIDRAULICO, *20 X 20* CM, E= 2 CM, TATIL ALERTA OU DIRECIONAL, AMARELO                                                                                                                                                                                                                                                                                                                                                                                                                           </t>
  </si>
  <si>
    <t xml:space="preserve">71,63</t>
  </si>
  <si>
    <t xml:space="preserve">LADRILHO HIDRAULICO, *30 X 30* CM, E= 2 CM, MILANO, NATURAL                                                                                                                                                                                                                                                                                                                                                                                                                                               </t>
  </si>
  <si>
    <t xml:space="preserve">55,49</t>
  </si>
  <si>
    <t xml:space="preserve">LAJE PRE-MOLDADA CONVENCIONAL (LAJOTAS + VIGOTAS) PARA FORRO, UNIDIRECIONAL, SOBRECARGA DE 100 KG/M2, VAO ATE 4,00 M (SEM COLOCACAO)                                                                                                                                                                                                                                                                                                                                                                      </t>
  </si>
  <si>
    <t xml:space="preserve">50,00</t>
  </si>
  <si>
    <t xml:space="preserve">LAJE PRE-MOLDADA CONVENCIONAL (LAJOTAS + VIGOTAS) PARA FORRO, UNIDIRECIONAL, SOBRECARGA DE 100 KG/M2, VAO ATE 4,50 M (SEM COLOCACAO)                                                                                                                                                                                                                                                                                                                                                                      </t>
  </si>
  <si>
    <t xml:space="preserve">52,12</t>
  </si>
  <si>
    <t xml:space="preserve">LAJE PRE-MOLDADA CONVENCIONAL (LAJOTAS + VIGOTAS) PARA FORRO, UNIDIRECIONAL, SOBRECARGA 100 KG/M2, VAO ATE 5,00 M (SEM COLOCACAO)                                                                                                                                                                                                                                                                                                                                                                         </t>
  </si>
  <si>
    <t xml:space="preserve">56,20</t>
  </si>
  <si>
    <t xml:space="preserve">LAJE PRE-MOLDADA CONVENCIONAL (LAJOTAS + VIGOTAS) PARA PISO, UNIDIRECIONAL, SOBRECARGA DE 200 KG/M2, VAO ATE 3,50 M (SEM COLOCACAO)                                                                                                                                                                                                                                                                                                                                                                       </t>
  </si>
  <si>
    <t xml:space="preserve">51,93</t>
  </si>
  <si>
    <t xml:space="preserve">LAJE PRE-MOLDADA CONVENCIONAL (LAJOTAS + VIGOTAS) PARA PISO, UNIDIRECIONAL, SOBRECARGA DE 200 KG/M2, VAO ATE 4,50 M (SEM COLOCACAO)                                                                                                                                                                                                                                                                                                                                                                       </t>
  </si>
  <si>
    <t xml:space="preserve">57,17</t>
  </si>
  <si>
    <t xml:space="preserve">LAJE PRE-MOLDADA CONVENCIONAL (LAJOTAS + VIGOTAS) PARA PISO, UNIDIRECIONAL, SOBRECARGA DE 200 KG/M2, VAO ATE 5,00 M (SEM COLOCACAO)                                                                                                                                                                                                                                                                                                                                                                       </t>
  </si>
  <si>
    <t xml:space="preserve">60,07</t>
  </si>
  <si>
    <t xml:space="preserve">LAJE PRE-MOLDADA CONVENCIONAL (LAJOTAS + VIGOTAS) PARA PISO, UNIDIRECIONAL, SOBRECARGA DE 350 KG/M2, VAO ATE 4,50 M (SEM COLOCACAO)                                                                                                                                                                                                                                                                                                                                                                       </t>
  </si>
  <si>
    <t xml:space="preserve">62,98</t>
  </si>
  <si>
    <t xml:space="preserve">LAJE PRE-MOLDADA CONVENCIONAL (LAJOTAS + VIGOTAS) PARA PISO, UNIDIRECIONAL, SOBRECARGA DE 350 KG/M2, VAO ATE 5,00 M (SEM COLOCACAO)                                                                                                                                                                                                                                                                                                                                                                       </t>
  </si>
  <si>
    <t xml:space="preserve">72,67</t>
  </si>
  <si>
    <t xml:space="preserve">LAJE PRE-MOLDADA CONVENCIONAL (LAJOTAS + VIGOTAS) PARA PISO, UNIDIRECIONAL, SOBRECARGA 350 KG/M2 VAO ATE 3,50 M (SEM COLOCACAO)                                                                                                                                                                                                                                                                                                                                                                           </t>
  </si>
  <si>
    <t xml:space="preserve">LAJE PRE-MOLDADA DE TRANSICAO EXCENTRICA EM CONCRETO ARMADO, DN 1200 MM, FURO CIRCULAR DN 600 MM, ESPESSURA 12 CM                                                                                                                                                                                                                                                                                                                                                                                         </t>
  </si>
  <si>
    <t xml:space="preserve">414,72</t>
  </si>
  <si>
    <t xml:space="preserve">LAJE PRE-MOLDADA DE TRANSICAO EXCENTRICA EM CONCRETO ARMADO, DN 1500 MM, FURO CIRCULAR DN 530 MM, ESPESSURA 15 CM                                                                                                                                                                                                                                                                                                                                                                                         </t>
  </si>
  <si>
    <t xml:space="preserve">706,87</t>
  </si>
  <si>
    <t xml:space="preserve">LAJE PRE-MOLDADA TRELICADA (LAJOTAS + VIGOTAS) PARA FORRO, UNIDIRECIONAL, SOBRECARGA DE 100 KG/M2, VAO ATE 6,00 M (SEM COLOCACAO)                                                                                                                                                                                                                                                                                                                                                                         </t>
  </si>
  <si>
    <t xml:space="preserve">75,38</t>
  </si>
  <si>
    <t xml:space="preserve">LAJE PRE-MOLDADA TRELICADA (LAJOTAS + VIGOTAS) PARA PISO, UNIDIRECIONAL, SOBRECARGA DE 200 KG/M2, VAO ATE 6,00 M (SEM COLOCACAO)                                                                                                                                                                                                                                                                                                                                                                          </t>
  </si>
  <si>
    <t xml:space="preserve">88,02</t>
  </si>
  <si>
    <t xml:space="preserve">LAMBRI EM ALUMINIO, DE APROXIMADAMENTE 0,6 KG/M, COM APROXIMADAMENTE 168,0 MM DE LARGURA, 6,0 MM DE ALTURA E 6,0 M DE EXTENSAO                                                                                                                                                                                                                                                                                                                                                                            </t>
  </si>
  <si>
    <t xml:space="preserve">45,61</t>
  </si>
  <si>
    <t xml:space="preserve">LAMPADA DE LUZ MISTA 160 W, BASE E27 (220 V)                                                                                                                                                                                                                                                                                                                                                                                                                                                              </t>
  </si>
  <si>
    <t xml:space="preserve">26,41</t>
  </si>
  <si>
    <t xml:space="preserve">LAMPADA DE LUZ MISTA 250 W, BASE E27 (220 V)                                                                                                                                                                                                                                                                                                                                                                                                                                                              </t>
  </si>
  <si>
    <t xml:space="preserve">35,51</t>
  </si>
  <si>
    <t xml:space="preserve">LAMPADA DE LUZ MISTA 500 W, BASE E40 (220 V)                                                                                                                                                                                                                                                                                                                                                                                                                                                              </t>
  </si>
  <si>
    <t xml:space="preserve">66,36</t>
  </si>
  <si>
    <t xml:space="preserve">LAMPADA FLUORESCENTE COMPACTA BRANCA 135 W, BASE E40 (127/220 V)                                                                                                                                                                                                                                                                                                                                                                                                                                          </t>
  </si>
  <si>
    <t xml:space="preserve">196,57</t>
  </si>
  <si>
    <t xml:space="preserve">LAMPADA FLUORESCENTE COMPACTA 2U BRANCA 15 W, BASE E27 (127/220 V)                                                                                                                                                                                                                                                                                                                                                                                                                                        </t>
  </si>
  <si>
    <t xml:space="preserve">LAMPADA FLUORESCENTE COMPACTA 2U/3U BRANCA 9/10 W, BASE E27 (127/220 V)                                                                                                                                                                                                                                                                                                                                                                                                                                   </t>
  </si>
  <si>
    <t xml:space="preserve">13,65</t>
  </si>
  <si>
    <t xml:space="preserve">LAMPADA FLUORESCENTE COMPACTA 3U BRANCA 20 W, BASE E27 (127/220 V)                                                                                                                                                                                                                                                                                                                                                                                                                                        </t>
  </si>
  <si>
    <t xml:space="preserve">16,70</t>
  </si>
  <si>
    <t xml:space="preserve">LAMPADA FLUORESCENTE ESPIRAL BRANCA 45 W, BASE E27 (127/220 V)                                                                                                                                                                                                                                                                                                                                                                                                                                            </t>
  </si>
  <si>
    <t xml:space="preserve">56,38</t>
  </si>
  <si>
    <t xml:space="preserve">LAMPADA FLUORESCENTE ESPIRAL BRANCA 65 W, BASE E27 (127/220 V)                                                                                                                                                                                                                                                                                                                                                                                                                                            </t>
  </si>
  <si>
    <t xml:space="preserve">102,02</t>
  </si>
  <si>
    <t xml:space="preserve">LAMPADA FLUORESCENTE TUBULAR T10, DE 20 OU 40 W, BIVOLT                                                                                                                                                                                                                                                                                                                                                                                                                                                   </t>
  </si>
  <si>
    <t xml:space="preserve">8,93</t>
  </si>
  <si>
    <t xml:space="preserve">LAMPADA FLUORESCENTE TUBULAR T5 DE 14 W, BIVOLT                                                                                                                                                                                                                                                                                                                                                                                                                                                           </t>
  </si>
  <si>
    <t xml:space="preserve">11,63</t>
  </si>
  <si>
    <t xml:space="preserve">LAMPADA FLUORESCENTE TUBULAR T8 DE 16/18 W, BIVOLT                                                                                                                                                                                                                                                                                                                                                                                                                                                        </t>
  </si>
  <si>
    <t xml:space="preserve">8,73</t>
  </si>
  <si>
    <t xml:space="preserve">LAMPADA FLUORESCENTE TUBULAR T8 DE 32/36 W, BIVOLT                                                                                                                                                                                                                                                                                                                                                                                                                                                        </t>
  </si>
  <si>
    <t xml:space="preserve">LAMPADA LED TIPO DICROICA BIVOLT, LUZ BRANCA, 5 W (BASE GU10)                                                                                                                                                                                                                                                                                                                                                                                                                                             </t>
  </si>
  <si>
    <t xml:space="preserve">9,82</t>
  </si>
  <si>
    <t xml:space="preserve">LAMPADA LED TUBULAR BIVOLT 18/20 W, BASE G13                                                                                                                                                                                                                                                                                                                                                                                                                                                              </t>
  </si>
  <si>
    <t xml:space="preserve">15,32</t>
  </si>
  <si>
    <t xml:space="preserve">LAMPADA LED TUBULAR BIVOLT 9/10 W, BASE G13                                                                                                                                                                                                                                                                                                                                                                                                                                                               </t>
  </si>
  <si>
    <t xml:space="preserve">10,68</t>
  </si>
  <si>
    <t xml:space="preserve">LAMPADA LED 10 W BIVOLT BRANCA, FORMATO TRADICIONAL (BASE E27)                                                                                                                                                                                                                                                                                                                                                                                                                                            </t>
  </si>
  <si>
    <t xml:space="preserve">7,99</t>
  </si>
  <si>
    <t xml:space="preserve">LAMPADA LED 6 W BIVOLT BRANCA, FORMATO TRADICIONAL (BASE E27)                                                                                                                                                                                                                                                                                                                                                                                                                                             </t>
  </si>
  <si>
    <t xml:space="preserve">LAMPADA VAPOR DE SODIO OVOIDE 150 W (BASE E40)                                                                                                                                                                                                                                                                                                                                                                                                                                                            </t>
  </si>
  <si>
    <t xml:space="preserve">51,02</t>
  </si>
  <si>
    <t xml:space="preserve">LAMPADA VAPOR DE SODIO OVOIDE 250 W (BASE E40)                                                                                                                                                                                                                                                                                                                                                                                                                                                            </t>
  </si>
  <si>
    <t xml:space="preserve">58,99</t>
  </si>
  <si>
    <t xml:space="preserve">LAMPADA VAPOR DE SODIO OVOIDE 400 W (BASE E40)                                                                                                                                                                                                                                                                                                                                                                                                                                                            </t>
  </si>
  <si>
    <t xml:space="preserve">68,78</t>
  </si>
  <si>
    <t xml:space="preserve">LAMPADA VAPOR MERCURIO 125 W (BASE E27)                                                                                                                                                                                                                                                                                                                                                                                                                                                                   </t>
  </si>
  <si>
    <t xml:space="preserve">LAMPADA VAPOR MERCURIO 250 W (BASE E40)                                                                                                                                                                                                                                                                                                                                                                                                                                                                   </t>
  </si>
  <si>
    <t xml:space="preserve">41,98</t>
  </si>
  <si>
    <t xml:space="preserve">LAMPADA VAPOR MERCURIO 400 W (BASE E40)                                                                                                                                                                                                                                                                                                                                                                                                                                                                   </t>
  </si>
  <si>
    <t xml:space="preserve">57,29</t>
  </si>
  <si>
    <t xml:space="preserve">LAMPADA VAPOR METALICO OVOIDE 150 W, BASE E27/E40                                                                                                                                                                                                                                                                                                                                                                                                                                                         </t>
  </si>
  <si>
    <t xml:space="preserve">48,30</t>
  </si>
  <si>
    <t xml:space="preserve">LAMPADA VAPOR METALICO TUBULAR 400 W (BASE E40)                                                                                                                                                                                                                                                                                                                                                                                                                                                           </t>
  </si>
  <si>
    <t xml:space="preserve">94,51</t>
  </si>
  <si>
    <t xml:space="preserve">LAVADORA DE ALTA PRESSAO (LAVA - JATO) PARA AGUA FRIA, PRESSAO DE OPERACAO ENTRE 1400 E 1900 LIB/POL2, VAZAO MAXIMA ENTRE  400 E 700 L/H, POTENCIA DE OPERACAO ENTRE 2,50 E 3,00 CV                                                                                                                                                                                                                                                                                                                       </t>
  </si>
  <si>
    <t xml:space="preserve">2.450,00</t>
  </si>
  <si>
    <t xml:space="preserve">LAVATORIO / CUBA DE EMBUTIR, OVAL, DE LOUCA BRANCA, SEM LADRAO, DIMENSOES *50 X 35* CM (L X C)                                                                                                                                                                                                                                                                                                                                                                                                            </t>
  </si>
  <si>
    <t xml:space="preserve">75,20</t>
  </si>
  <si>
    <t xml:space="preserve">LAVATORIO / CUBA DE EMBUTIR, OVAL, DE LOUCA COLORIDA, SEM LADRAO, DIMENSOES *50 X 35* CM (L X C)                                                                                                                                                                                                                                                                                                                                                                                                          </t>
  </si>
  <si>
    <t xml:space="preserve">83,09</t>
  </si>
  <si>
    <t xml:space="preserve">LAVATORIO / CUBA DE SOBREPOR, OVAL PEQUENA, DE LOUCA BRANCA, SEM LADRAO, DIMENSOES *44 X 31* CM (L X C)                                                                                                                                                                                                                                                                                                                                                                                                   </t>
  </si>
  <si>
    <t xml:space="preserve">133,01</t>
  </si>
  <si>
    <t xml:space="preserve">LAVATORIO / CUBA DE SOBREPOR, RETANGULAR, DE LOUCA BRANCA, COM LADRAO, DIMENSOES *52 X 45* CM (L X C)                                                                                                                                                                                                                                                                                                                                                                                                     </t>
  </si>
  <si>
    <t xml:space="preserve">372,21</t>
  </si>
  <si>
    <t xml:space="preserve">LAVATORIO / CUBA DE SOBREPOR, RETANGULAR, DE LOUCA COLORIDA, COM LADRAO, DIMENSOES *52 X 45* CM (L X C)                                                                                                                                                                                                                                                                                                                                                                                                   </t>
  </si>
  <si>
    <t xml:space="preserve">383,50</t>
  </si>
  <si>
    <t xml:space="preserve">LAVATORIO DE CANTO DE LOUCA BRANCA, SUSPENSO (SEM COLUNA), DIMENSOES *40 X 30* CM (L X C)                                                                                                                                                                                                                                                                                                                                                                                                                 </t>
  </si>
  <si>
    <t xml:space="preserve">119,66</t>
  </si>
  <si>
    <t xml:space="preserve">LAVATORIO DE LOUCA BRANCA, COM COLUNA, DIMENSOES *44 X 35* CM (L X C)                                                                                                                                                                                                                                                                                                                                                                                                                                     </t>
  </si>
  <si>
    <t xml:space="preserve">LAVATORIO DE LOUCA BRANCA, COM COLUNA, DIMENSOES *54 X 44* CM (L X C)                                                                                                                                                                                                                                                                                                                                                                                                                                     </t>
  </si>
  <si>
    <t xml:space="preserve">142,64</t>
  </si>
  <si>
    <t xml:space="preserve">LAVATORIO DE LOUCA BRANCA, SUSPENSO (SEM COLUNA), DIMENSOES *40 X 30* CM                                                                                                                                                                                                                                                                                                                                                                                                                                  </t>
  </si>
  <si>
    <t xml:space="preserve">72,36</t>
  </si>
  <si>
    <t xml:space="preserve">LAVATORIO DE LOUCA COLORIDA, COM COLUNA, DIMENSOES *54 X 44* CM (L X C)                                                                                                                                                                                                                                                                                                                                                                                                                                   </t>
  </si>
  <si>
    <t xml:space="preserve">247,75</t>
  </si>
  <si>
    <t xml:space="preserve">LAVATORIO DE LOUCA COLORIDA, SUSPENSO (SEM COLUNA), DIMENSOES *40 X 30* CM (L X C)                                                                                                                                                                                                                                                                                                                                                                                                                        </t>
  </si>
  <si>
    <t xml:space="preserve">122,22</t>
  </si>
  <si>
    <t xml:space="preserve">LEITURISTA OU CADASTRISTA DE REDES DE AGUA E ESGOTO                                                                                                                                                                                                                                                                                                                                                                                                                                                       </t>
  </si>
  <si>
    <t xml:space="preserve">11,86</t>
  </si>
  <si>
    <t xml:space="preserve">LEITURISTA OU CADASTRISTA DE REDES DE AGUA E ESGOTO (MENSALISTA)                                                                                                                                                                                                                                                                                                                                                                                                                                          </t>
  </si>
  <si>
    <t xml:space="preserve">2.094,15</t>
  </si>
  <si>
    <t xml:space="preserve">LETRA ACO INOX (AISI 304), CHAPA NUM. 22, RECORTADO, H= 20 CM (SEM RELEVO)                                                                                                                                                                                                                                                                                                                                                                                                                                </t>
  </si>
  <si>
    <t xml:space="preserve">88,72</t>
  </si>
  <si>
    <t xml:space="preserve">LEVANTADOR DE JANELA GUILHOTINA, EM LATAO CROMADO                                                                                                                                                                                                                                                                                                                                                                                                                                                         </t>
  </si>
  <si>
    <t xml:space="preserve">13,75</t>
  </si>
  <si>
    <t xml:space="preserve">LIMPA VIDROS COM PULVERIZADOR                                                                                                                                                                                                                                                                                                                                                                                                                                                                             </t>
  </si>
  <si>
    <t xml:space="preserve">40,40</t>
  </si>
  <si>
    <t xml:space="preserve">LIMPADORA A SUCCAO, TANQUE 12000 L, BASCULAMENTO HIDRAULICO, BOMBA 12 M3/MIN 95% VACUO (INCLUI MONTAGEM, NAO INCLUI CAMINHAO)                                                                                                                                                                                                                                                                                                                                                                             </t>
  </si>
  <si>
    <t xml:space="preserve">216.500,00</t>
  </si>
  <si>
    <t xml:space="preserve">LIMPADORA DE SUCCAO TANQUE 7000 L, BOMBA 12 M3/MIN 95% VACUO (INCLUI MONTAGEM, NAO INCLUI CAMINHAO)                                                                                                                                                                                                                                                                                                                                                                                                       </t>
  </si>
  <si>
    <t xml:space="preserve">183.845,00</t>
  </si>
  <si>
    <t xml:space="preserve">LIMPADORA DE SUCCAO, TANQUE 11000 L, BOMBA 340 M3/MIN (INCLUI MONTAGEM, NAO INCLUI CAMINHAO)                                                                                                                                                                                                                                                                                                                                                                                                              </t>
  </si>
  <si>
    <t xml:space="preserve">307.779,69</t>
  </si>
  <si>
    <t xml:space="preserve">LIMPADORA DE SUCCAO, TANQUE 5500 L, BOMBA 60M3/MIN, VACUO 500 MBAR (INCLUI MONTAGEM, NAO INCLUI CAMINHAO)                                                                                                                                                                                                                                                                                                                                                                                                 </t>
  </si>
  <si>
    <t xml:space="preserve">522.351,23</t>
  </si>
  <si>
    <t xml:space="preserve">LINHA DE PEDREIRO LISA 100 M                                                                                                                                                                                                                                                                                                                                                                                                                                                                              </t>
  </si>
  <si>
    <t xml:space="preserve">LIXA D'AGUA EM FOLHA, GRAO 100                                                                                                                                                                                                                                                                                                                                                                                                                                                                            </t>
  </si>
  <si>
    <t xml:space="preserve">LIXA EM FOLHA PARA FERRO, NUMERO 150                                                                                                                                                                                                                                                                                                                                                                                                                                                                      </t>
  </si>
  <si>
    <t xml:space="preserve">LIXA EM FOLHA PARA PAREDE OU MADEIRA, NUMERO 120, COR VERMELHA                                                                                                                                                                                                                                                                                                                                                                                                                                            </t>
  </si>
  <si>
    <t xml:space="preserve">LIXADEIRA ELETRICA ANGULAR PARA CONCRETO, POTENCIA 1.400 W, PRATO DIAMANTADO DE 5''                                                                                                                                                                                                                                                                                                                                                                                                                       </t>
  </si>
  <si>
    <t xml:space="preserve">5.124,24</t>
  </si>
  <si>
    <t xml:space="preserve">LIXADEIRA ELETRICA ANGULAR, PARA DISCO DE 7 " (180 MM), POTENCIA DE 2.200 W, *5.000* RPM, 220 V                                                                                                                                                                                                                                                                                                                                                                                                           </t>
  </si>
  <si>
    <t xml:space="preserve">847,47</t>
  </si>
  <si>
    <t xml:space="preserve">LIXEIRA DUPLA, COM CAPACIDADE VOLUMETRICA DE 60L*, FABRICADA EM TUBO DE ACO CARBONO, CESTOS EM CHAPA DE ACO E PINTURA NO PROCESSO ELETROSTATICO - PARA ACADEMIA AO AR LIVRE / ACADEMIA DA TERCEIRA IDADE - ATI                                                                                                                                                                                                                                                                                            </t>
  </si>
  <si>
    <t xml:space="preserve">1.085,17</t>
  </si>
  <si>
    <t xml:space="preserve">LOCACAO DE ANDAIME METALICO TIPO FACHADEIRO, LARGURA DE 1,20 M, ALTURA POR PECA DE 2,0 M, INCLUINDO SAPATAS E ITENS NECESSARIOS A INSTALACAO                                                                                                                                                                                                                                                                                                                                                              </t>
  </si>
  <si>
    <t xml:space="preserve">M2XMES</t>
  </si>
  <si>
    <t xml:space="preserve">LOCACAO DE ANDAIME METALICO TUBULAR DE ENCAIXE, TIPO DE TORRE, COM LARGURA DE 1 ATE 1,5 M E ALTURA DE *1,00* M (INCLUSO SAPATAS FIXAS OU RODIZIOS)                                                                                                                                                                                                                                                                                                                                                        </t>
  </si>
  <si>
    <t xml:space="preserve">MXMES </t>
  </si>
  <si>
    <t xml:space="preserve">LOCACAO DE ANDAIME SUSPENSO OU BALANCIM MANUAL, CAPACIDADE DE CARGA TOTAL DE APROXIMADAMENTE 250 KG/M2, PLATAFORMA DE 1,50 M X 0,80 M (C X L), CABO DE 45 M                                                                                                                                                                                                                                                                                                                                               </t>
  </si>
  <si>
    <t xml:space="preserve">465,00</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</si>
  <si>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</si>
  <si>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</si>
  <si>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BOMBA SUBMERSIVEL PARA DRENAGEM E ESGOTAMENTO, MOTOR ELETRICO TRIFASICO, POTENCIA DE 1 CV, DIAMETRO DE RECALQUE DE 2". FAIXA DE OPERACAO: Q=25 M3/H (+ OU - 1 M3/H) E AMT=2 M; Q=12 M3/H (+ OU - 2 M3/H) E AMT = 12 M (+ OU - 2 M)                                                                                                                                                                                                                                                             </t>
  </si>
  <si>
    <t xml:space="preserve">LOCACAO DE BOMBA SUBMERSIVEL PARA DRENAGEM E ESGOTAMENTO, MOTOR ELETRICO TRIFASICO, POTENCIA DE 2 CV, DIAMETRO DE RECALQUE DE 2". FAIXA DE OPERACAO: Q=35 M3/H (+ OU - 3 M3/H) E AMT=2 M; Q=13 M3/H (+ OU - 3 M3/H) E AMT = 17 M (+ OU - 3 M)                                                                                                                                                                                                                                                             </t>
  </si>
  <si>
    <t xml:space="preserve">LOCACAO DE BOMBA SUBMERSIVEL PARA DRENAGEM E ESGOTAMENTO, MOTOR ELETRICO TRIFASICO, POTENCIA DE 2 CV, DIAMETRO DE RECALQUE DE 3". FAIXA DE OPERACAO: Q=70 M3/H (+ OU - 2 M3/H) E AMT=2 M; Q=9,5 M3/H (+ OU - 3,5 M3/H) E AMT = 10 M (+ OU - 2 M)                                                                                                                                                                                                                                                          </t>
  </si>
  <si>
    <t xml:space="preserve">LOCACAO DE BOMBA SUBMERSIVEL PARA DRENAGEM E ESGOTAMENTO, MOTOR ELETRICO TRIFASICO, POTENCIA DE 3 CV, DIAMETRO DE RECALQUE DE 2". FAIXA DE OPERACAO: Q=84 M3/H (+ OU - 2,5 M3/H) E AMT=2 M; Q=9,1 M3/H (+ OU - 2 M3/H) E AMT = 12 M (+ OU - 2 M)                                                                                                                                                                                                                                                          </t>
  </si>
  <si>
    <t xml:space="preserve">LOCACAO DE BOMBA SUBMERSIVEL PARA DRENAGEM E ESGOTAMENTO, MOTOR ELETRICO TRIFASICO, POTENCIA DE 4 CV, DIAMETRO DE RECALQUE DE 3". FAIXA DE OPERACAO: Q=60 M3/H (+ OU - 1 M3/H) E AMT=2 M; Q=11 M3/H (+ OU - 1 M3/H) E AMT = 23 M (+ OU - 1 M)                                                                                                                                                                                                                                                             </t>
  </si>
  <si>
    <t xml:space="preserve">LOCACAO DE CONTAINER 2,30  X  6,00 M, ALT. 2,50 M, COM 1 SANITARIO, PARA ESCRITORIO, COMPLETO, SEM DIVISORIAS INTERNAS                                                                                                                                                                                                                                                                                                                                                                                    </t>
  </si>
  <si>
    <t xml:space="preserve">756,00</t>
  </si>
  <si>
    <t xml:space="preserve">LOCACAO DE CONTAINER 2,30  X  6,00 M, ALT. 2,50 M, PARA ESCRITORIO, SEM DIVISORIAS INTERNAS E SEM SANITARIO                                                                                                                                                                                                                                                                                                                                                                                               </t>
  </si>
  <si>
    <t xml:space="preserve">590,62</t>
  </si>
  <si>
    <t xml:space="preserve">LOCACAO DE CONTAINER 2,30 X 4,30 M, ALT. 2,50 M, P/ SANITARIO, C/ 5 BACIAS, 1 LAVATORIO E 4 MICTORIOS                                                                                                                                                                                                                                                                                                                                                                                                     </t>
  </si>
  <si>
    <t xml:space="preserve">945,00</t>
  </si>
  <si>
    <t xml:space="preserve">LOCACAO DE CONTAINER 2,30 X 4,30 M, ALT. 2,50 M, PARA SANITARIO, COM 3 BACIAS, 4 CHUVEIROS, 1 LAVATORIO E 1 MICTORIO                                                                                                                                                                                                                                                                                                                                                                                      </t>
  </si>
  <si>
    <t xml:space="preserve">858,37</t>
  </si>
  <si>
    <t xml:space="preserve">LOCACAO DE CONTAINER 2,30 X 6,00 M, ALT. 2,50 M,  PARA SANITARIO,  COM 4 BACIAS, 8 CHUVEIROS,1 LAVATORIO E 1 MICTORIO                                                                                                                                                                                                                                                                                                                                                                                     </t>
  </si>
  <si>
    <t xml:space="preserve">LOCACAO DE CRUZETA PARA ESCORA METALICA                                                                                                                                                                                                                                                                                                                                                                                                                                                                   </t>
  </si>
  <si>
    <t xml:space="preserve">LOCACAO DE ESCORA METALICA TELESCOPICA, COM ALTURA REGULAVEL DE *1,80* A *3,20* M, COM CAPACIDADE DE CARGA DE NO MINIMO 1000 KGF (10 KN), INCLUSO TRIPE E FORCADO                                                                                                                                                                                                                                                                                                                                         </t>
  </si>
  <si>
    <t xml:space="preserve">LOCACAO DE FORMA PLASTICA PARA LAJE NERVURADA, DIMENSOES *60* X *60* X *16* CM                                                                                                                                                                                                                                                                                                                                                                                                                            </t>
  </si>
  <si>
    <t xml:space="preserve">11,88</t>
  </si>
  <si>
    <t xml:space="preserve">LOCACAO DE GRUPO GERADOR *80 A 125* KVA, MOTOR DIESEL, REBOCAVEL, ACIONAMENTO MANUAL                                                                                                                                                                                                                                                                                                                                                                                                                      </t>
  </si>
  <si>
    <t xml:space="preserve">17,55</t>
  </si>
  <si>
    <t xml:space="preserve">LOCACAO DE GRUPO GERADOR ACIMA DE * 125 ATE 180* KVA, MOTOR DIESEL, REBOCAVEL, ACIONAMENTO MANUAL                                                                                                                                                                                                                                                                                                                                                                                                         </t>
  </si>
  <si>
    <t xml:space="preserve">20,99</t>
  </si>
  <si>
    <t xml:space="preserve">LOCACAO DE GRUPO GERADOR DE *260* KVA, DIESEL REBOCAVEL, ACIONAMENTO MANUAL                                                                                                                                                                                                                                                                                                                                                                                                                               </t>
  </si>
  <si>
    <t xml:space="preserve">LOCACAO DE NIVEL OPTICO, COM PRECISAO DE 0,7 MM, AUMENTO DE 32X                                                                                                                                                                                                                                                                                                                                                                                                                                           </t>
  </si>
  <si>
    <t xml:space="preserve">LOCACAO DE TEODOLITO ELETRONICO, PRECISAO ANGULAR DE 5 A 7 SEGUNDOS, INCLUINDO TRIPE                                                                                                                                                                                                                                                                                                                                                                                                                      </t>
  </si>
  <si>
    <t xml:space="preserve">LOCACAO DE TORRE METALICA COMPLETA PARA UMA CARGA DE 8 TF (80 KN)  E PE DIREITO DE 6 M, INCLUINDO MODULOS , DIAGONAIS, SAPATAS E FORCADOS                                                                                                                                                                                                                                                                                                                                                                 </t>
  </si>
  <si>
    <t xml:space="preserve">627,92</t>
  </si>
  <si>
    <t xml:space="preserve">LOCACAO DE VIGA SANDUICHE METALICA VAZADA PARA TRAVAMENTO DE PILARES, ALTURA DE *8* CM, LARGURA DE *6* CM E EXTENSAO DE 2 M                                                                                                                                                                                                                                                                                                                                                                               </t>
  </si>
  <si>
    <t xml:space="preserve">LONA PLASTICA EXTRA FORTE PRETA, E = 200 MICRA                                                                                                                                                                                                                                                                                                                                                                                                                                                            </t>
  </si>
  <si>
    <t xml:space="preserve">LONA PLASTICA PESADA PRETA, E = 150 MICRA                                                                                                                                                                                                                                                                                                                                                                                                                                                                 </t>
  </si>
  <si>
    <t xml:space="preserve">1,40</t>
  </si>
  <si>
    <t xml:space="preserve">LUMINARIA ABERTA P/ ILUMINACAO PUBLICA, TIPO X-57 PETERCO OU EQUIV                                                                                                                                                                                                                                                                                                                                                                                                                                        </t>
  </si>
  <si>
    <t xml:space="preserve">87,72</t>
  </si>
  <si>
    <t xml:space="preserve">LUMINARIA ARANDELA TIPO MEIA-LUA COM VIDRO FOSCO *30 X 15* CM, PARA 1 LAMPADA, BASE E27, POTENCIA MAXIMA 40/60 W (NAO INCLUI LAMPADA)                                                                                                                                                                                                                                                                                                                                                                     </t>
  </si>
  <si>
    <t xml:space="preserve">68,50</t>
  </si>
  <si>
    <t xml:space="preserve">LUMINARIA DE EMBUTIR EM CHAPA DE ACO PARA 2 LAMPADAS FLUORESCENTES DE 14 W COM REFLETOR E ALETAS EM ALUMINIO, COMPLETA (INCLUI REATOR E LAMPADAS)                                                                                                                                                                                                                                                                                                                                                         </t>
  </si>
  <si>
    <t xml:space="preserve">277,24</t>
  </si>
  <si>
    <t xml:space="preserve">LUMINARIA DE EMBUTIR EM CHAPA DE ACO PARA 4 LAMPADAS FLUORESCENTES DE 14 W *60 X 60 CM* ALETADA (NAO INCLUI REATOR E LAMPADAS)                                                                                                                                                                                                                                                                                                                                                                            </t>
  </si>
  <si>
    <t xml:space="preserve">294,23</t>
  </si>
  <si>
    <t xml:space="preserve">LUMINARIA DE EMERGENCIA 30 LEDS, POTENCIA 2 W, BATERIA DE LITIO, AUTONOMIA DE 6 HORAS                                                                                                                                                                                                                                                                                                                                                                                                                     </t>
  </si>
  <si>
    <t xml:space="preserve">20,07</t>
  </si>
  <si>
    <t xml:space="preserve">LUMINARIA DE LED PARA ILUMINACAO PUBLICA, DE 138 W ATE 180 W, INVOLUCRO EM ALUMINIO OU ACO INOX                                                                                                                                                                                                                                                                                                                                                                                                           </t>
  </si>
  <si>
    <t xml:space="preserve">685,13</t>
  </si>
  <si>
    <t xml:space="preserve">LUMINARIA DE LED PARA ILUMINACAO PUBLICA, DE 181 W ATE 239 W, INVOLUCRO EM ALUMINIO OU ACO INOX                                                                                                                                                                                                                                                                                                                                                                                                           </t>
  </si>
  <si>
    <t xml:space="preserve">795,83</t>
  </si>
  <si>
    <t xml:space="preserve">LUMINARIA DE LED PARA ILUMINACAO PUBLICA, DE 240 W ATE 350 W, INVOLUCRO EM ALUMINIO OU ACO INOX                                                                                                                                                                                                                                                                                                                                                                                                           </t>
  </si>
  <si>
    <t xml:space="preserve">1.318,41</t>
  </si>
  <si>
    <t xml:space="preserve">LUMINARIA DE LED PARA ILUMINACAO PUBLICA, DE 33 W ATE 50 W, INVOLUCRO EM ALUMINIO OU ACO INOX                                                                                                                                                                                                                                                                                                                                                                                                             </t>
  </si>
  <si>
    <t xml:space="preserve">205,90</t>
  </si>
  <si>
    <t xml:space="preserve">LUMINARIA DE LED PARA ILUMINACAO PUBLICA, DE 51 W ATE 67 W, INVOLUCRO EM ALUMINIO OU ACO INOX                                                                                                                                                                                                                                                                                                                                                                                                             </t>
  </si>
  <si>
    <t xml:space="preserve">379,94</t>
  </si>
  <si>
    <t xml:space="preserve">LUMINARIA DE LED PARA ILUMINACAO PUBLICA, DE 68 W ATE 97 W, INVOLUCRO EM ALUMINIO OU ACO INOX                                                                                                                                                                                                                                                                                                                                                                                                             </t>
  </si>
  <si>
    <t xml:space="preserve">420,58</t>
  </si>
  <si>
    <t xml:space="preserve">LUMINARIA DE LED PARA ILUMINACAO PUBLICA, DE 98 W ATE 137 W, INVOLUCRO EM ALUMINIO OU ACO INOX                                                                                                                                                                                                                                                                                                                                                                                                            </t>
  </si>
  <si>
    <t xml:space="preserve">507,14</t>
  </si>
  <si>
    <t xml:space="preserve">LUMINARIA DE SOBREPOR EM CHAPA DE ACO COM ALETAS PLASTICAS, PARA 1 LAMPADA, BASE E27, POTENCIA MAXIMA 40/60 W (NAO INCLUI LAMPADA)                                                                                                                                                                                                                                                                                                                                                                        </t>
  </si>
  <si>
    <t xml:space="preserve">52,50</t>
  </si>
  <si>
    <t xml:space="preserve">LUMINARIA DE SOBREPOR EM CHAPA DE ACO COM ALETAS PLASTICAS, PARA 2 LAMPADAS, BASE E27, POTENCIA MAXIMA 40/60 W (NAO INCLUI LAMPADAS)                                                                                                                                                                                                                                                                                                                                                                      </t>
  </si>
  <si>
    <t xml:space="preserve">70,24</t>
  </si>
  <si>
    <t xml:space="preserve">LUMINARIA DE SOBREPOR EM CHAPA DE ACO PARA 1 LAMPADA FLUORESCENTE DE *18* W, ALETADA, COMPLETA (LAMPADA E REATOR INCLUSOS)                                                                                                                                                                                                                                                                                                                                                                                </t>
  </si>
  <si>
    <t xml:space="preserve">73,20</t>
  </si>
  <si>
    <t xml:space="preserve">LUMINARIA DE SOBREPOR EM CHAPA DE ACO PARA 1 LAMPADA FLUORESCENTE DE *18* W, PERFIL COMERCIAL (NAO INCLUI REATOR E LAMPADA)                                                                                                                                                                                                                                                                                                                                                                               </t>
  </si>
  <si>
    <t xml:space="preserve">18,83</t>
  </si>
  <si>
    <t xml:space="preserve">LUMINARIA DE SOBREPOR EM CHAPA DE ACO PARA 1 LAMPADA FLUORESCENTE DE *36* W, ALETADA, COMPLETA (LAMPADA E REATOR INCLUSOS)                                                                                                                                                                                                                                                                                                                                                                                </t>
  </si>
  <si>
    <t xml:space="preserve">108,00</t>
  </si>
  <si>
    <t xml:space="preserve">LUMINARIA DE SOBREPOR EM CHAPA DE ACO PARA 1 LAMPADA FLUORESCENTE DE *36* W, PERFIL COMERCIAL (NAO INCLUI REATOR E LAMPADA)                                                                                                                                                                                                                                                                                                                                                                               </t>
  </si>
  <si>
    <t xml:space="preserve">31,31</t>
  </si>
  <si>
    <t xml:space="preserve">LUMINARIA DE SOBREPOR EM CHAPA DE ACO PARA 2 LAMPADAS FLUORESCENTES DE *18* W, ALETADA, COMPLETA (LAMPADAS E REATOR INCLUSOS)                                                                                                                                                                                                                                                                                                                                                                             </t>
  </si>
  <si>
    <t xml:space="preserve">101,44</t>
  </si>
  <si>
    <t xml:space="preserve">LUMINARIA DE SOBREPOR EM CHAPA DE ACO PARA 2 LAMPADAS FLUORESCENTES DE *18* W, PERFIL COMERCIAL (NAO INCLUI REATOR E LAMPADAS)                                                                                                                                                                                                                                                                                                                                                                            </t>
  </si>
  <si>
    <t xml:space="preserve">32,80</t>
  </si>
  <si>
    <t xml:space="preserve">LUMINARIA DE SOBREPOR EM CHAPA DE ACO PARA 2 LAMPADAS FLUORESCENTES DE *36* W, ALETADA, COMPLETA (LAMPADAS E REATOR INCLUSOS)                                                                                                                                                                                                                                                                                                                                                                             </t>
  </si>
  <si>
    <t xml:space="preserve">143,47</t>
  </si>
  <si>
    <t xml:space="preserve">LUMINARIA DE SOBREPOR EM CHAPA DE ACO PARA 2 LAMPADAS FLUORESCENTES DE *36* W, PERFIL COMERCIAL (NAO INCLUI REATOR E LAMPADAS)                                                                                                                                                                                                                                                                                                                                                                            </t>
  </si>
  <si>
    <t xml:space="preserve">42,95</t>
  </si>
  <si>
    <t xml:space="preserve">LUMINARIA DE TETO PLAFON/PLAFONIER EM PLASTICO COM BASE E27, POTENCIA MAXIMA 60 W (NAO INCLUI LAMPADA)                                                                                                                                                                                                                                                                                                                                                                                                    </t>
  </si>
  <si>
    <t xml:space="preserve">LUMINARIA DUPLA P/SINALIZACAO, TIPO WETZEL AS-2/110 OU EQUIV                                                                                                                                                                                                                                                                                                                                                                                                                                              </t>
  </si>
  <si>
    <t xml:space="preserve">384,13</t>
  </si>
  <si>
    <t xml:space="preserve">LUMINARIA HERMETICA IP-65 PARA 2 DUAS LAMPADAS DE 14/16/18/20 W (NAO INCLUI REATOR E LAMPADAS)                                                                                                                                                                                                                                                                                                                                                                                                            </t>
  </si>
  <si>
    <t xml:space="preserve">181,87</t>
  </si>
  <si>
    <t xml:space="preserve">LUMINARIA HERMETICA IP-65 PARA 2 DUAS LAMPADAS DE 28/32/36/40 W (NAO INCLUI REATOR E LAMPADAS)                                                                                                                                                                                                                                                                                                                                                                                                            </t>
  </si>
  <si>
    <t xml:space="preserve">224,02</t>
  </si>
  <si>
    <t xml:space="preserve">LUMINARIA LED PLAFON REDONDO DE SOBREPOR BIVOLT 12/13 W,  D = *17* CM                                                                                                                                                                                                                                                                                                                                                                                                                                     </t>
  </si>
  <si>
    <t xml:space="preserve">18,36</t>
  </si>
  <si>
    <t xml:space="preserve">LUMINARIA LED REFLETOR RETANGULAR BIVOLT, LUZ BRANCA, 10 W                                                                                                                                                                                                                                                                                                                                                                                                                                                </t>
  </si>
  <si>
    <t xml:space="preserve">19,92</t>
  </si>
  <si>
    <t xml:space="preserve">LUMINARIA LED REFLETOR RETANGULAR BIVOLT, LUZ BRANCA, 30 W                                                                                                                                                                                                                                                                                                                                                                                                                                                </t>
  </si>
  <si>
    <t xml:space="preserve">41,75</t>
  </si>
  <si>
    <t xml:space="preserve">LUMINARIA LED REFLETOR RETANGULAR BIVOLT, LUZ BRANCA, 50 W                                                                                                                                                                                                                                                                                                                                                                                                                                                </t>
  </si>
  <si>
    <t xml:space="preserve">46,88</t>
  </si>
  <si>
    <t xml:space="preserve">LUMINARIA PLAFON REDONDO COM VIDRO FOSCO DIAMETRO *25* CM, PARA 1 LAMPADA, BASE E27, POTENCIA MAXIMA 40/60 W (NAO INCLUI LAMPADA)                                                                                                                                                                                                                                                                                                                                                                         </t>
  </si>
  <si>
    <t xml:space="preserve">64,95</t>
  </si>
  <si>
    <t xml:space="preserve">LUMINARIA PLAFON REDONDO COM VIDRO FOSCO DIAMETRO *30* CM, PARA 2 LAMPADAS, BASE E27, POTENCIA MAXIMA 40/60 W (NAO INCLUI LAMPADAS)                                                                                                                                                                                                                                                                                                                                                                       </t>
  </si>
  <si>
    <t xml:space="preserve">75,21</t>
  </si>
  <si>
    <t xml:space="preserve">LUMINARIA PROVA DE TEMPO PETERCO Y.31/1                                                                                                                                                                                                                                                                                                                                                                                                                                                                   </t>
  </si>
  <si>
    <t xml:space="preserve">220,40</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</si>
  <si>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t>
  </si>
  <si>
    <t xml:space="preserve">57,41</t>
  </si>
  <si>
    <t xml:space="preserve">LUMINARIA SPOT DE SOBREPOR EM ALUMINIO COM ALETA PLASTICA PARA 1 LAMPADA, BASE E27, POTENCIA MAXIMA 40/60 W (NAO INCLUI LAMPADA)                                                                                                                                                                                                                                                                                                                                                                          </t>
  </si>
  <si>
    <t xml:space="preserve">112,81</t>
  </si>
  <si>
    <t xml:space="preserve">LUMINARIA SPOT DE SOBREPOR EM ALUMINIO COM ALETA PLASTICA PARA 2 LAMPADAS, BASE E27, POTENCIA MAXIMA 40/60 W (NAO INCLUI LAMPADA)                                                                                                                                                                                                                                                                                                                                                                         </t>
  </si>
  <si>
    <t xml:space="preserve">79,98</t>
  </si>
  <si>
    <t xml:space="preserve">LUMINARIA TIPO TARTARUGA A PROVA DE TEMPO, GASES, VAPOR E PO, EM ALUMINIO, COM GRADE, BASE E27, POTENCIA MAXIMA 100 W - REF Y 25/1 (NAO INCLUI LAMPADA)                                                                                                                                                                                                                                                                                                                                                   </t>
  </si>
  <si>
    <t xml:space="preserve">166,62</t>
  </si>
  <si>
    <t xml:space="preserve">LUMINARIA TIPO TARTARUGA PARA AREA EXTERNA EM ALUMINIO, COM GRADE, PARA 1 LAMPADA, BASE E27, POTENCIA MAXIMA 40/60 W (NAO INCLUI LAMPADA)                                                                                                                                                                                                                                                                                                                                                                 </t>
  </si>
  <si>
    <t xml:space="preserve">84,79</t>
  </si>
  <si>
    <t xml:space="preserve">LUVA CPVC, SOLDAVEL, 15 MM, PARA AGUA QUENTE PREDIAL                                                                                                                                                                                                                                                                                                                                                                                                                                                      </t>
  </si>
  <si>
    <t xml:space="preserve">LUVA CPVC, SOLDAVEL, 22 MM, PARA AGUA QUENTE PREDIAL                                                                                                                                                                                                                                                                                                                                                                                                                                                      </t>
  </si>
  <si>
    <t xml:space="preserve">LUVA CPVC, SOLDAVEL, 28 MM, PARA AGUA QUENTE PREDIAL                                                                                                                                                                                                                                                                                                                                                                                                                                                      </t>
  </si>
  <si>
    <t xml:space="preserve">LUVA CPVC, SOLDAVEL, 35 MM, PARA AGUA QUENTE PREDIAL                                                                                                                                                                                                                                                                                                                                                                                                                                                      </t>
  </si>
  <si>
    <t xml:space="preserve">LUVA CPVC, SOLDAVEL, 42 MM, PARA AGUA QUENTE PREDIAL                                                                                                                                                                                                                                                                                                                                                                                                                                                      </t>
  </si>
  <si>
    <t xml:space="preserve">LUVA CPVC, SOLDAVEL, 54 MM, PARA AGUA QUENTE PREDIAL                                                                                                                                                                                                                                                                                                                                                                                                                                                      </t>
  </si>
  <si>
    <t xml:space="preserve">26,93</t>
  </si>
  <si>
    <t xml:space="preserve">LUVA CPVC, SOLDAVEL, 73 MM, PARA AGUA QUENTE PREDIAL                                                                                                                                                                                                                                                                                                                                                                                                                                                      </t>
  </si>
  <si>
    <t xml:space="preserve">115,72</t>
  </si>
  <si>
    <t xml:space="preserve">LUVA CPVC, SOLDAVEL, 89 MM, PARA AGUA QUENTE PREDIAL                                                                                                                                                                                                                                                                                                                                                                                                                                                      </t>
  </si>
  <si>
    <t xml:space="preserve">130,05</t>
  </si>
  <si>
    <t xml:space="preserve">LUVA DE BORRACHA ISOLANTE PARA ALTA TENSAO, RESISTENTE A OZONIO, TENSAO DE ENSAIO 2,5 KV (PAR)                                                                                                                                                                                                                                                                                                                                                                                                            </t>
  </si>
  <si>
    <t xml:space="preserve">362,27</t>
  </si>
  <si>
    <t xml:space="preserve">LUVA DE COBRE (REF 600) SEM ANEL DE SOLDA, BOLSA X BOLSA, 104 MM                                                                                                                                                                                                                                                                                                                                                                                                                                          </t>
  </si>
  <si>
    <t xml:space="preserve">430,04</t>
  </si>
  <si>
    <t xml:space="preserve">LUVA DE COBRE (REF 600) SEM ANEL DE SOLDA, BOLSA X BOLSA, 15 MM                                                                                                                                                                                                                                                                                                                                                                                                                                           </t>
  </si>
  <si>
    <t xml:space="preserve">LUVA DE COBRE (REF 600) SEM ANEL DE SOLDA, BOLSA X BOLSA, 22 MM                                                                                                                                                                                                                                                                                                                                                                                                                                           </t>
  </si>
  <si>
    <t xml:space="preserve">6,40</t>
  </si>
  <si>
    <t xml:space="preserve">LUVA DE COBRE (REF 600) SEM ANEL DE SOLDA, BOLSA X BOLSA, 28 MM                                                                                                                                                                                                                                                                                                                                                                                                                                           </t>
  </si>
  <si>
    <t xml:space="preserve">12,85</t>
  </si>
  <si>
    <t xml:space="preserve">LUVA DE COBRE (REF 600) SEM ANEL DE SOLDA, BOLSA X BOLSA, 35 MM                                                                                                                                                                                                                                                                                                                                                                                                                                           </t>
  </si>
  <si>
    <t xml:space="preserve">28,37</t>
  </si>
  <si>
    <t xml:space="preserve">LUVA DE COBRE (REF 600) SEM ANEL DE SOLDA, BOLSA X BOLSA, 42 MM                                                                                                                                                                                                                                                                                                                                                                                                                                           </t>
  </si>
  <si>
    <t xml:space="preserve">35,98</t>
  </si>
  <si>
    <t xml:space="preserve">LUVA DE COBRE (REF 600) SEM ANEL DE SOLDA, BOLSA X BOLSA, 54 MM                                                                                                                                                                                                                                                                                                                                                                                                                                           </t>
  </si>
  <si>
    <t xml:space="preserve">58,77</t>
  </si>
  <si>
    <t xml:space="preserve">LUVA DE COBRE (REF 600) SEM ANEL DE SOLDA, BOLSA X BOLSA, 66 MM                                                                                                                                                                                                                                                                                                                                                                                                                                           </t>
  </si>
  <si>
    <t xml:space="preserve">192,62</t>
  </si>
  <si>
    <t xml:space="preserve">LUVA DE COBRE (REF 600) SEM ANEL DE SOLDA, BOLSA X BOLSA, 79 MM                                                                                                                                                                                                                                                                                                                                                                                                                                           </t>
  </si>
  <si>
    <t xml:space="preserve">294,91</t>
  </si>
  <si>
    <t xml:space="preserve">LUVA DE CORRER DEFOFO, PVC, JE, DN 100 MM                                                                                                                                                                                                                                                                                                                                                                                                                                                                 </t>
  </si>
  <si>
    <t xml:space="preserve">67,80</t>
  </si>
  <si>
    <t xml:space="preserve">LUVA DE CORRER DEFOFO, PVC, JE, DN 150 MM                                                                                                                                                                                                                                                                                                                                                                                                                                                                 </t>
  </si>
  <si>
    <t xml:space="preserve">149,64</t>
  </si>
  <si>
    <t xml:space="preserve">LUVA DE CORRER DEFOFO, PVC, JE, DN 200 MM                                                                                                                                                                                                                                                                                                                                                                                                                                                                 </t>
  </si>
  <si>
    <t xml:space="preserve">266,92</t>
  </si>
  <si>
    <t xml:space="preserve">LUVA DE CORRER DEFOFO, PVC, JE, DN 250 MM                                                                                                                                                                                                                                                                                                                                                                                                                                                                 </t>
  </si>
  <si>
    <t xml:space="preserve">486,19</t>
  </si>
  <si>
    <t xml:space="preserve">LUVA DE CORRER DEFOFO, PVC, JE, DN 300 MM                                                                                                                                                                                                                                                                                                                                                                                                                                                                 </t>
  </si>
  <si>
    <t xml:space="preserve">667,30</t>
  </si>
  <si>
    <t xml:space="preserve">LUVA DE CORRER PARA TUBO ROSCAVEL, PVC, 1 1/2", PARA AGUA FRIA PREDIAL                                                                                                                                                                                                                                                                                                                                                                                                                                    </t>
  </si>
  <si>
    <t xml:space="preserve">49,79</t>
  </si>
  <si>
    <t xml:space="preserve">LUVA DE CORRER PARA TUBO ROSCAVEL, PVC, 1/2", PARA AGUA FRIA PREDIAL                                                                                                                                                                                                                                                                                                                                                                                                                                      </t>
  </si>
  <si>
    <t xml:space="preserve">15,69</t>
  </si>
  <si>
    <t xml:space="preserve">LUVA DE CORRER PARA TUBO ROSCAVEL, PVC, 3/4", PARA AGUA FRIA PREDIAL                                                                                                                                                                                                                                                                                                                                                                                                                                      </t>
  </si>
  <si>
    <t xml:space="preserve">16,52</t>
  </si>
  <si>
    <t xml:space="preserve">LUVA DE CORRER PARA TUBO SOLDAVEL, PVC, 20 MM, PARA AGUA FRIA PREDIAL                                                                                                                                                                                                                                                                                                                                                                                                                                     </t>
  </si>
  <si>
    <t xml:space="preserve">LUVA DE CORRER PARA TUBO SOLDAVEL, PVC, 25 MM, PARA AGUA FRIA PREDIAL                                                                                                                                                                                                                                                                                                                                                                                                                                     </t>
  </si>
  <si>
    <t xml:space="preserve">12,16</t>
  </si>
  <si>
    <t xml:space="preserve">LUVA DE CORRER PARA TUBO SOLDAVEL, PVC, 32 MM, PARA AGUA FRIA PREDIAL                                                                                                                                                                                                                                                                                                                                                                                                                                     </t>
  </si>
  <si>
    <t xml:space="preserve">29,07</t>
  </si>
  <si>
    <t xml:space="preserve">LUVA DE CORRER PARA TUBO SOLDAVEL, PVC, 50 MM, PARA AGUA FRIA PREDIAL                                                                                                                                                                                                                                                                                                                                                                                                                                     </t>
  </si>
  <si>
    <t xml:space="preserve">LUVA DE CORRER PARA TUBO SOLDAVEL, PVC, 60 MM, PARA AGUA FRIA PREDIAL                                                                                                                                                                                                                                                                                                                                                                                                                                     </t>
  </si>
  <si>
    <t xml:space="preserve">51,54</t>
  </si>
  <si>
    <t xml:space="preserve">LUVA DE CORRER PVC, JE, DN 100 MM, PARA REDE COLETORA DE ESGOTO (NBR 10569)                                                                                                                                                                                                                                                                                                                                                                                                                               </t>
  </si>
  <si>
    <t xml:space="preserve">28,68</t>
  </si>
  <si>
    <t xml:space="preserve">LUVA DE CORRER PVC, JE, DN 150 MM, PARA REDE COLETORA DE ESGOTO (NBR 10569)                                                                                                                                                                                                                                                                                                                                                                                                                               </t>
  </si>
  <si>
    <t xml:space="preserve">93,39</t>
  </si>
  <si>
    <t xml:space="preserve">LUVA DE CORRER PVC, JE, DN 200 MM, PARA REDE COLETORA DE ESGOTO (NBR 10569)                                                                                                                                                                                                                                                                                                                                                                                                                               </t>
  </si>
  <si>
    <t xml:space="preserve">200,99</t>
  </si>
  <si>
    <t xml:space="preserve">LUVA DE CORRER PVC, JE, DN 250 MM, PARA REDE COLETORA DE ESGOTO (NBR 10569)                                                                                                                                                                                                                                                                                                                                                                                                                               </t>
  </si>
  <si>
    <t xml:space="preserve">328,63</t>
  </si>
  <si>
    <t xml:space="preserve">LUVA DE CORRER PVC, JE, DN 300 MM, PARA REDE COLETORA DE ESGOTO (NBR 10569)                                                                                                                                                                                                                                                                                                                                                                                                                               </t>
  </si>
  <si>
    <t xml:space="preserve">549,35</t>
  </si>
  <si>
    <t xml:space="preserve">LUVA DE CORRER, CPVC, SOLDAVEL, 15 MM, PARA AGUA QUENTE PREDIAL                                                                                                                                                                                                                                                                                                                                                                                                                                           </t>
  </si>
  <si>
    <t xml:space="preserve">LUVA DE CORRER, CPVC, SOLDAVEL, 22 MM, PARA AGUA QUENTE PREDIAL                                                                                                                                                                                                                                                                                                                                                                                                                                           </t>
  </si>
  <si>
    <t xml:space="preserve">LUVA DE CORRER, CPVC, SOLDAVEL, 28 MM, PARA AGUA QUENTE PREDIAL                                                                                                                                                                                                                                                                                                                                                                                                                                           </t>
  </si>
  <si>
    <t xml:space="preserve">11,27</t>
  </si>
  <si>
    <t xml:space="preserve">LUVA DE CORRER, CPVC, SOLDAVEL, 35 MM, PARA AGUA QUENTE PREDIAL                                                                                                                                                                                                                                                                                                                                                                                                                                           </t>
  </si>
  <si>
    <t xml:space="preserve">19,47</t>
  </si>
  <si>
    <t xml:space="preserve">LUVA DE CORRER, CPVC, SOLDAVEL, 42 MM, PARA AGUA QUENTE PREDIAL                                                                                                                                                                                                                                                                                                                                                                                                                                           </t>
  </si>
  <si>
    <t xml:space="preserve">27,27</t>
  </si>
  <si>
    <t xml:space="preserve">LUVA DE CORRER, PVC PBA, JE, DN 100 / DE 110 MM, PARA REDE AGUA (NBR 10351)                                                                                                                                                                                                                                                                                                                                                                                                                               </t>
  </si>
  <si>
    <t xml:space="preserve">67,28</t>
  </si>
  <si>
    <t xml:space="preserve">LUVA DE CORRER, PVC PBA, JE, DN 50 / DE 60 MM, PARA REDE AGUA (NBR 10351)                                                                                                                                                                                                                                                                                                                                                                                                                                 </t>
  </si>
  <si>
    <t xml:space="preserve">19,35</t>
  </si>
  <si>
    <t xml:space="preserve">LUVA DE CORRER, PVC PBA, JE, DN 75 / DE 85 MM, PARA REDE AGUA (NBR 10351)                                                                                                                                                                                                                                                                                                                                                                                                                                 </t>
  </si>
  <si>
    <t xml:space="preserve">42,27</t>
  </si>
  <si>
    <t xml:space="preserve">LUVA DE CORRER, PVC SERIE R, 100 MM, PARA ESGOTO OU AGUAS PLUVIAIS PREDIAIS                                                                                                                                                                                                                                                                                                                                                                                                                               </t>
  </si>
  <si>
    <t xml:space="preserve">31,74</t>
  </si>
  <si>
    <t xml:space="preserve">LUVA DE CORRER, PVC SERIE R, 150 MM, PARA ESGOTO OU AGUAS PLUVIAIS PREDIAIS                                                                                                                                                                                                                                                                                                                                                                                                                               </t>
  </si>
  <si>
    <t xml:space="preserve">102,57</t>
  </si>
  <si>
    <t xml:space="preserve">LUVA DE CORRER, PVC SERIE R, 75 MM, PARA ESGOTO OU AGUAS PLUVIAIS PREDIAIS                                                                                                                                                                                                                                                                                                                                                                                                                                </t>
  </si>
  <si>
    <t xml:space="preserve">16,76</t>
  </si>
  <si>
    <t xml:space="preserve">LUVA DE CORRER, PVC, DN 100 MM, PARA ESGOTO PREDIAL                                                                                                                                                                                                                                                                                                                                                                                                                                                       </t>
  </si>
  <si>
    <t xml:space="preserve">20,80</t>
  </si>
  <si>
    <t xml:space="preserve">LUVA DE CORRER, PVC, DN 50 MM, PARA ESGOTO PREDIAL                                                                                                                                                                                                                                                                                                                                                                                                                                                        </t>
  </si>
  <si>
    <t xml:space="preserve">12,64</t>
  </si>
  <si>
    <t xml:space="preserve">LUVA DE CORRER, PVC, DN 75 MM, PARA ESGOTO PREDIAL                                                                                                                                                                                                                                                                                                                                                                                                                                                        </t>
  </si>
  <si>
    <t xml:space="preserve">LUVA DE FERRO GALVANIZADO, COM ROSCA BSP MACHO/FEMEA, DE 3/4"                                                                                                                                                                                                                                                                                                                                                                                                                                             </t>
  </si>
  <si>
    <t xml:space="preserve">9,99</t>
  </si>
  <si>
    <t xml:space="preserve">LUVA DE FERRO GALVANIZADO, COM ROSCA BSP, DE 1 1/2"                                                                                                                                                                                                                                                                                                                                                                                                                                                       </t>
  </si>
  <si>
    <t xml:space="preserve">20,58</t>
  </si>
  <si>
    <t xml:space="preserve">LUVA DE FERRO GALVANIZADO, COM ROSCA BSP, DE 1 1/4"                                                                                                                                                                                                                                                                                                                                                                                                                                                       </t>
  </si>
  <si>
    <t xml:space="preserve">16,81</t>
  </si>
  <si>
    <t xml:space="preserve">LUVA DE FERRO GALVANIZADO, COM ROSCA BSP, DE 1/2"                                                                                                                                                                                                                                                                                                                                                                                                                                                         </t>
  </si>
  <si>
    <t xml:space="preserve">5,44</t>
  </si>
  <si>
    <t xml:space="preserve">LUVA DE FERRO GALVANIZADO, COM ROSCA BSP, DE 1"                                                                                                                                                                                                                                                                                                                                                                                                                                                           </t>
  </si>
  <si>
    <t xml:space="preserve">12,03</t>
  </si>
  <si>
    <t xml:space="preserve">LUVA DE FERRO GALVANIZADO, COM ROSCA BSP, DE 2 1/2"                                                                                                                                                                                                                                                                                                                                                                                                                                                       </t>
  </si>
  <si>
    <t xml:space="preserve">57,51</t>
  </si>
  <si>
    <t xml:space="preserve">LUVA DE FERRO GALVANIZADO, COM ROSCA BSP, DE 2"                                                                                                                                                                                                                                                                                                                                                                                                                                                           </t>
  </si>
  <si>
    <t xml:space="preserve">31,52</t>
  </si>
  <si>
    <t xml:space="preserve">LUVA DE FERRO GALVANIZADO, COM ROSCA BSP, DE 3/4"                                                                                                                                                                                                                                                                                                                                                                                                                                                         </t>
  </si>
  <si>
    <t xml:space="preserve">LUVA DE FERRO GALVANIZADO, COM ROSCA BSP, DE 3"                                                                                                                                                                                                                                                                                                                                                                                                                                                           </t>
  </si>
  <si>
    <t xml:space="preserve">86,75</t>
  </si>
  <si>
    <t xml:space="preserve">LUVA DE FERRO GALVANIZADO, COM ROSCA BSP, DE 4"                                                                                                                                                                                                                                                                                                                                                                                                                                                           </t>
  </si>
  <si>
    <t xml:space="preserve">136,80</t>
  </si>
  <si>
    <t xml:space="preserve">LUVA DE FERRO GALVANIZADO, COM ROSCA BSP, DE 5"                                                                                                                                                                                                                                                                                                                                                                                                                                                           </t>
  </si>
  <si>
    <t xml:space="preserve">249,23</t>
  </si>
  <si>
    <t xml:space="preserve">LUVA DE FERRO GALVANIZADO, COM ROSCA BSP, DE 6"                                                                                                                                                                                                                                                                                                                                                                                                                                                           </t>
  </si>
  <si>
    <t xml:space="preserve">411,08</t>
  </si>
  <si>
    <t xml:space="preserve">LUVA DE PRESSAO, EM PVC, DE 20 MM, PARA ELETRODUTO FLEXIVEL                                                                                                                                                                                                                                                                                                                                                                                                                                               </t>
  </si>
  <si>
    <t xml:space="preserve">LUVA DE PRESSAO, EM PVC, DE 25 MM, PARA ELETRODUTO FLEXIVEL                                                                                                                                                                                                                                                                                                                                                                                                                                               </t>
  </si>
  <si>
    <t xml:space="preserve">0,88</t>
  </si>
  <si>
    <t xml:space="preserve">LUVA DE PRESSAO, EM PVC, DE 32 MM, PARA ELETRODUTO FLEXIVEL                                                                                                                                                                                                                                                                                                                                                                                                                                               </t>
  </si>
  <si>
    <t xml:space="preserve">LUVA DE REDUCAO DE FERRO GALVANIZADO, COM ROSCA BSP MACHO/FEMEA, DE 1 1/2" X 1"                                                                                                                                                                                                                                                                                                                                                                                                                           </t>
  </si>
  <si>
    <t xml:space="preserve">31,12</t>
  </si>
  <si>
    <t xml:space="preserve">LUVA DE REDUCAO DE FERRO GALVANIZADO, COM ROSCA BSP MACHO/FEMEA, DE 1" X 1/2"                                                                                                                                                                                                                                                                                                                                                                                                                             </t>
  </si>
  <si>
    <t xml:space="preserve">17,56</t>
  </si>
  <si>
    <t xml:space="preserve">LUVA DE REDUCAO DE FERRO GALVANIZADO, COM ROSCA BSP MACHO/FEMEA, DE 1" X 3/4"                                                                                                                                                                                                                                                                                                                                                                                                                             </t>
  </si>
  <si>
    <t xml:space="preserve">LUVA DE REDUCAO DE FERRO GALVANIZADO, COM ROSCA BSP MACHO/FEMEA, DE 3/4" X 1/2"                                                                                                                                                                                                                                                                                                                                                                                                                           </t>
  </si>
  <si>
    <t xml:space="preserve">LUVA DE REDUCAO DE FERRO GALVANIZADO, COM ROSCA BSP, DE 1 1/2" X 1 1/4"                                                                                                                                                                                                                                                                                                                                                                                                                                   </t>
  </si>
  <si>
    <t xml:space="preserve">21,86</t>
  </si>
  <si>
    <t xml:space="preserve">LUVA DE REDUCAO DE FERRO GALVANIZADO, COM ROSCA BSP, DE 1 1/2" X 1/2"                                                                                                                                                                                                                                                                                                                                                                                                                                     </t>
  </si>
  <si>
    <t xml:space="preserve">20,11</t>
  </si>
  <si>
    <t xml:space="preserve">LUVA DE REDUCAO DE FERRO GALVANIZADO, COM ROSCA BSP, DE 1 1/2" X 1"                                                                                                                                                                                                                                                                                                                                                                                                                                       </t>
  </si>
  <si>
    <t xml:space="preserve">LUVA DE REDUCAO DE FERRO GALVANIZADO, COM ROSCA BSP, DE 1 1/2" X 3/4"                                                                                                                                                                                                                                                                                                                                                                                                                                     </t>
  </si>
  <si>
    <t xml:space="preserve">LUVA DE REDUCAO DE FERRO GALVANIZADO, COM ROSCA BSP, DE 1 1/4" X 1/2"                                                                                                                                                                                                                                                                                                                                                                                                                                     </t>
  </si>
  <si>
    <t xml:space="preserve">18,04</t>
  </si>
  <si>
    <t xml:space="preserve">LUVA DE REDUCAO DE FERRO GALVANIZADO, COM ROSCA BSP, DE 1 1/4" X 1"                                                                                                                                                                                                                                                                                                                                                                                                                                       </t>
  </si>
  <si>
    <t xml:space="preserve">18,05</t>
  </si>
  <si>
    <t xml:space="preserve">LUVA DE REDUCAO DE FERRO GALVANIZADO, COM ROSCA BSP, DE 1 1/4" X 3/4"                                                                                                                                                                                                                                                                                                                                                                                                                                     </t>
  </si>
  <si>
    <t xml:space="preserve">LUVA DE REDUCAO DE FERRO GALVANIZADO, COM ROSCA BSP, DE 1" X 1/2"                                                                                                                                                                                                                                                                                                                                                                                                                                         </t>
  </si>
  <si>
    <t xml:space="preserve">11,89</t>
  </si>
  <si>
    <t xml:space="preserve">LUVA DE REDUCAO DE FERRO GALVANIZADO, COM ROSCA BSP, DE 1" X 3/4"                                                                                                                                                                                                                                                                                                                                                                                                                                         </t>
  </si>
  <si>
    <t xml:space="preserve">12,12</t>
  </si>
  <si>
    <t xml:space="preserve">LUVA DE REDUCAO DE FERRO GALVANIZADO, COM ROSCA BSP, DE 2 1/2" X 1 1/2"                                                                                                                                                                                                                                                                                                                                                                                                                                   </t>
  </si>
  <si>
    <t xml:space="preserve">61,40</t>
  </si>
  <si>
    <t xml:space="preserve">LUVA DE REDUCAO DE FERRO GALVANIZADO, COM ROSCA BSP, DE 2 1/2" X 2"                                                                                                                                                                                                                                                                                                                                                                                                                                       </t>
  </si>
  <si>
    <t xml:space="preserve">LUVA DE REDUCAO DE FERRO GALVANIZADO, COM ROSCA BSP, DE 2" X 1 1/2"                                                                                                                                                                                                                                                                                                                                                                                                                                       </t>
  </si>
  <si>
    <t xml:space="preserve">LUVA DE REDUCAO DE FERRO GALVANIZADO, COM ROSCA BSP, DE 2" X 1 1/4"                                                                                                                                                                                                                                                                                                                                                                                                                                       </t>
  </si>
  <si>
    <t xml:space="preserve">LUVA DE REDUCAO DE FERRO GALVANIZADO, COM ROSCA BSP, DE 2" X 1"                                                                                                                                                                                                                                                                                                                                                                                                                                           </t>
  </si>
  <si>
    <t xml:space="preserve">LUVA DE REDUCAO DE FERRO GALVANIZADO, COM ROSCA BSP, DE 3/4" X 1/2"                                                                                                                                                                                                                                                                                                                                                                                                                                       </t>
  </si>
  <si>
    <t xml:space="preserve">LUVA DE REDUCAO DE FERRO GALVANIZADO, COM ROSCA BSP, DE 3" X 1 1/2"                                                                                                                                                                                                                                                                                                                                                                                                                                       </t>
  </si>
  <si>
    <t xml:space="preserve">93,55</t>
  </si>
  <si>
    <t xml:space="preserve">LUVA DE REDUCAO DE FERRO GALVANIZADO, COM ROSCA BSP, DE 3" X 2 1/2"                                                                                                                                                                                                                                                                                                                                                                                                                                       </t>
  </si>
  <si>
    <t xml:space="preserve">LUVA DE REDUCAO DE FERRO GALVANIZADO, COM ROSCA BSP, DE 3" X 2"                                                                                                                                                                                                                                                                                                                                                                                                                                           </t>
  </si>
  <si>
    <t xml:space="preserve">LUVA DE REDUCAO DE FERRO GALVANIZADO, COM ROSCA BSP, DE 4" X 2 1/2"                                                                                                                                                                                                                                                                                                                                                                                                                                       </t>
  </si>
  <si>
    <t xml:space="preserve">161,54</t>
  </si>
  <si>
    <t xml:space="preserve">LUVA DE REDUCAO DE FERRO GALVANIZADO, COM ROSCA BSP, DE 4" X 2"                                                                                                                                                                                                                                                                                                                                                                                                                                           </t>
  </si>
  <si>
    <t xml:space="preserve">LUVA DE REDUCAO DE FERRO GALVANIZADO, COM ROSCA BSP, DE 4" X 3"                                                                                                                                                                                                                                                                                                                                                                                                                                           </t>
  </si>
  <si>
    <t xml:space="preserve">LUVA DE REDUCAO EM ACO CARBONO, COM ENCAIXE PARA SOLDA DN SW, PRESSAO 3.000 LBS,  3/4 " X 1/2"                                                                                                                                                                                                                                                                                                                                                                                                            </t>
  </si>
  <si>
    <t xml:space="preserve">12,46</t>
  </si>
  <si>
    <t xml:space="preserve">LUVA DE REDUCAO EM ACO CARBONO, COM ENCAIXE PARA SOLDA DN SW, PRESSAO 3.000 LBS, DN 1 1/2" X 1 1/4"                                                                                                                                                                                                                                                                                                                                                                                                       </t>
  </si>
  <si>
    <t xml:space="preserve">58,35</t>
  </si>
  <si>
    <t xml:space="preserve">LUVA DE REDUCAO EM ACO CARBONO, COM ENCAIXE PARA SOLDA DN SW, PRESSAO 3.000 LBS, DN 1 1/4"  X 1"                                                                                                                                                                                                                                                                                                                                                                                                          </t>
  </si>
  <si>
    <t xml:space="preserve">45,63</t>
  </si>
  <si>
    <t xml:space="preserve">LUVA DE REDUCAO EM ACO CARBONO, COM ENCAIXE PARA SOLDA DN SW, PRESSAO 3.000 LBS, DN 1" X 3/4"                                                                                                                                                                                                                                                                                                                                                                                                             </t>
  </si>
  <si>
    <t xml:space="preserve">17,39</t>
  </si>
  <si>
    <t xml:space="preserve">LUVA DE REDUCAO EM ACO CARBONO, COM ENCAIXE PARA SOLDA DN SW, PRESSAO 3.000 LBS, DN 2 1/2" X 2"                                                                                                                                                                                                                                                                                                                                                                                                           </t>
  </si>
  <si>
    <t xml:space="preserve">185,16</t>
  </si>
  <si>
    <t xml:space="preserve">LUVA DE REDUCAO EM ACO CARBONO, COM ENCAIXE PARA SOLDA DN SW, PRESSAO 3.000 LBS, DN 2" X 1 1/2"                                                                                                                                                                                                                                                                                                                                                                                                           </t>
  </si>
  <si>
    <t xml:space="preserve">LUVA DE REDUCAO EM ACO CARBONO, COM ENCAIXE PARA SOLDA DN SW, PRESSAO 3.000 LBS, DN 3" X 2 1/2"                                                                                                                                                                                                                                                                                                                                                                                                           </t>
  </si>
  <si>
    <t xml:space="preserve">250,39</t>
  </si>
  <si>
    <t xml:space="preserve">LUVA DE REDUCAO PARA TUBO PEX, METALICA, PARA CONEXAO COM ANEL DESLIZANTE, DN 20 X 16 MM                                                                                                                                                                                                                                                                                                                                                                                                                  </t>
  </si>
  <si>
    <t xml:space="preserve">8,69</t>
  </si>
  <si>
    <t xml:space="preserve">LUVA DE REDUCAO PARA TUBO PEX, METALICA, PARA CONEXAO COM ANEL DESLIZANTE, DN 25 X 16 MM                                                                                                                                                                                                                                                                                                                                                                                                                  </t>
  </si>
  <si>
    <t xml:space="preserve">13,87</t>
  </si>
  <si>
    <t xml:space="preserve">LUVA DE REDUCAO PARA TUBO PEX, METALICA, PARA CONEXAO COM ANEL DESLIZANTE, DN 25 X 20 MM                                                                                                                                                                                                                                                                                                                                                                                                                  </t>
  </si>
  <si>
    <t xml:space="preserve">LUVA DE REDUCAO PARA TUBO PEX, METALICA, PARA CONEXAO COM ANEL DESLIZANTE, DN 32 X 25 MM                                                                                                                                                                                                                                                                                                                                                                                                                  </t>
  </si>
  <si>
    <t xml:space="preserve">24,34</t>
  </si>
  <si>
    <t xml:space="preserve">LUVA DE REDUCAO PARA TUBO PEX, PLASTICA, PARA CONEXAO COM CRIMPAGEM, DN 20 X 16 MM                                                                                                                                                                                                                                                                                                                                                                                                                        </t>
  </si>
  <si>
    <t xml:space="preserve">18,88</t>
  </si>
  <si>
    <t xml:space="preserve">LUVA DE REDUCAO PARA TUBO PEX, PLASTICA, PARA CONEXAO COM CRIMPAGEM, DN 25 X 16 MM                                                                                                                                                                                                                                                                                                                                                                                                                        </t>
  </si>
  <si>
    <t xml:space="preserve">24,64</t>
  </si>
  <si>
    <t xml:space="preserve">LUVA DE REDUCAO PARA TUBO PEX, PLASTICA, PARA CONEXAO COM CRIMPAGEM, DN 32 X 20 MM                                                                                                                                                                                                                                                                                                                                                                                                                        </t>
  </si>
  <si>
    <t xml:space="preserve">37,08</t>
  </si>
  <si>
    <t xml:space="preserve">LUVA DE REDUCAO PARA TUBO PEX, PLASTICA, PARA CONEXAO COM CRIMPAGEM, DN 32 X 25 MM                                                                                                                                                                                                                                                                                                                                                                                                                        </t>
  </si>
  <si>
    <t xml:space="preserve">39,13</t>
  </si>
  <si>
    <t xml:space="preserve">LUVA DE REDUCAO ROSCAVEL, PVC, 1" X 3/4", PARA AGUA FRIA PREDIAL                                                                                                                                                                                                                                                                                                                                                                                                                                          </t>
  </si>
  <si>
    <t xml:space="preserve">LUVA DE REDUCAO ROSCAVEL, PVC, 3/4" X 1/2", PARA AGUA FRIA PREDIAL                                                                                                                                                                                                                                                                                                                                                                                                                                        </t>
  </si>
  <si>
    <t xml:space="preserve">LUVA DE REDUCAO SOLDAVEL, PVC, 25 MM X 20 MM, PARA AGUA FRIA PREDIAL                                                                                                                                                                                                                                                                                                                                                                                                                                      </t>
  </si>
  <si>
    <t xml:space="preserve">1,53</t>
  </si>
  <si>
    <t xml:space="preserve">LUVA DE REDUCAO SOLDAVEL, PVC, 32 MM X 25 MM, PARA AGUA FRIA PREDIAL                                                                                                                                                                                                                                                                                                                                                                                                                                      </t>
  </si>
  <si>
    <t xml:space="preserve">4,38</t>
  </si>
  <si>
    <t xml:space="preserve">LUVA DE REDUCAO SOLDAVEL, PVC, 40 MM X 32 MM, PARA AGUA FRIA PREDIAL                                                                                                                                                                                                                                                                                                                                                                                                                                      </t>
  </si>
  <si>
    <t xml:space="preserve">5,32</t>
  </si>
  <si>
    <t xml:space="preserve">LUVA DE REDUCAO SOLDAVEL, PVC, 60 MM X 50 MM, PARA AGUA FRIA PREDIAL                                                                                                                                                                                                                                                                                                                                                                                                                                      </t>
  </si>
  <si>
    <t xml:space="preserve">13,71</t>
  </si>
  <si>
    <t xml:space="preserve">LUVA DE REDUCAO, PVC, SOLDAVEL, 50 X 25 MM, PARA AGUA FRIA PREDIAL                                                                                                                                                                                                                                                                                                                                                                                                                                        </t>
  </si>
  <si>
    <t xml:space="preserve">5,78</t>
  </si>
  <si>
    <t xml:space="preserve">LUVA DE TRANSICAO DE CPVC X PVC, SOLDAVEL, 22 X 25 MM, PARA AGUA QUENTE                                                                                                                                                                                                                                                                                                                                                                                                                                   </t>
  </si>
  <si>
    <t xml:space="preserve">1,82</t>
  </si>
  <si>
    <t xml:space="preserve">LUVA DE TRANSICAO, CPVC, SOLDAVEL, 42 MM X 1 1/2", PARA AGUA QUENTE                                                                                                                                                                                                                                                                                                                                                                                                                                       </t>
  </si>
  <si>
    <t xml:space="preserve">136,09</t>
  </si>
  <si>
    <t xml:space="preserve">LUVA DE TRANSICAO, CPVC, SOLDAVEL, 54 MM X 2", PARA AGUA QUENTE PREDIAL                                                                                                                                                                                                                                                                                                                                                                                                                                   </t>
  </si>
  <si>
    <t xml:space="preserve">221,98</t>
  </si>
  <si>
    <t xml:space="preserve">LUVA DE TRANSICAO, CPVC, 15 MM X 1/2", PARA AGUA QUENTE PREDIAL                                                                                                                                                                                                                                                                                                                                                                                                                                           </t>
  </si>
  <si>
    <t xml:space="preserve">11,06</t>
  </si>
  <si>
    <t xml:space="preserve">LUVA DE TRANSICAO, CPVC, 22 MM X 1/2", PARA AGUA QUENTE                                                                                                                                                                                                                                                                                                                                                                                                                                                   </t>
  </si>
  <si>
    <t xml:space="preserve">LUVA DUPLA, PVC LEVE, DN 150 MM                                                                                                                                                                                                                                                                                                                                                                                                                                                                           </t>
  </si>
  <si>
    <t xml:space="preserve">22,05</t>
  </si>
  <si>
    <t xml:space="preserve">LUVA EM ACO CARBONO, SOLDAVEL, PRESSAO 3.000 LBS, DN 1 1/2"                                                                                                                                                                                                                                                                                                                                                                                                                                               </t>
  </si>
  <si>
    <t xml:space="preserve">45,52</t>
  </si>
  <si>
    <t xml:space="preserve">LUVA EM ACO CARBONO, SOLDAVEL, PRESSAO 3.000 LBS, DN 1 1/4"                                                                                                                                                                                                                                                                                                                                                                                                                                               </t>
  </si>
  <si>
    <t xml:space="preserve">LUVA EM ACO CARBONO, SOLDAVEL, PRESSAO 3.000 LBS, DN 1/2"                                                                                                                                                                                                                                                                                                                                                                                                                                                 </t>
  </si>
  <si>
    <t xml:space="preserve">LUVA EM ACO CARBONO, SOLDAVEL, PRESSAO 3.000 LBS, DN 1"                                                                                                                                                                                                                                                                                                                                                                                                                                                   </t>
  </si>
  <si>
    <t xml:space="preserve">23,34</t>
  </si>
  <si>
    <t xml:space="preserve">LUVA EM ACO CARBONO, SOLDAVEL, PRESSAO 3.000 LBS, DN 2 1/2"                                                                                                                                                                                                                                                                                                                                                                                                                                               </t>
  </si>
  <si>
    <t xml:space="preserve">144,14</t>
  </si>
  <si>
    <t xml:space="preserve">LUVA EM ACO CARBONO, SOLDAVEL, PRESSAO 3.000 LBS, DN 2"                                                                                                                                                                                                                                                                                                                                                                                                                                                   </t>
  </si>
  <si>
    <t xml:space="preserve">71,74</t>
  </si>
  <si>
    <t xml:space="preserve">LUVA EM ACO CARBONO, SOLDAVEL, PRESSAO 3.000 LBS, DN 3/4"                                                                                                                                                                                                                                                                                                                                                                                                                                                 </t>
  </si>
  <si>
    <t xml:space="preserve">LUVA EM ACO CARBONO, SOLDAVEL, PRESSAO 3.000 LBS, DN 3"                                                                                                                                                                                                                                                                                                                                                                                                                                                   </t>
  </si>
  <si>
    <t xml:space="preserve">195,12</t>
  </si>
  <si>
    <t xml:space="preserve">LUVA EM PVC RIGIDO ROSCAVEL, DE 1 1/2", PARA ELETRODUTO                                                                                                                                                                                                                                                                                                                                                                                                                                                   </t>
  </si>
  <si>
    <t xml:space="preserve">LUVA EM PVC RIGIDO ROSCAVEL, DE 1 1/4", PARA ELETRODUTO                                                                                                                                                                                                                                                                                                                                                                                                                                                   </t>
  </si>
  <si>
    <t xml:space="preserve">LUVA EM PVC RIGIDO ROSCAVEL, DE 1/2", PARA ELETRODUTO                                                                                                                                                                                                                                                                                                                                                                                                                                                     </t>
  </si>
  <si>
    <t xml:space="preserve">LUVA EM PVC RIGIDO ROSCAVEL, DE 1", PARA ELETRODUTO                                                                                                                                                                                                                                                                                                                                                                                                                                                       </t>
  </si>
  <si>
    <t xml:space="preserve">LUVA EM PVC RIGIDO ROSCAVEL, DE 2 1/2", PARA ELETRODUTO                                                                                                                                                                                                                                                                                                                                                                                                                                                   </t>
  </si>
  <si>
    <t xml:space="preserve">LUVA EM PVC RIGIDO ROSCAVEL, DE 2", PARA ELETRODUTO                                                                                                                                                                                                                                                                                                                                                                                                                                                       </t>
  </si>
  <si>
    <t xml:space="preserve">4,26</t>
  </si>
  <si>
    <t xml:space="preserve">LUVA EM PVC RIGIDO ROSCAVEL, DE 3/4", PARA ELETRODUTO                                                                                                                                                                                                                                                                                                                                                                                                                                                     </t>
  </si>
  <si>
    <t xml:space="preserve">0,99</t>
  </si>
  <si>
    <t xml:space="preserve">LUVA EM PVC RIGIDO ROSCAVEL, DE 3", PARA ELETRODUTO                                                                                                                                                                                                                                                                                                                                                                                                                                                       </t>
  </si>
  <si>
    <t xml:space="preserve">12,73</t>
  </si>
  <si>
    <t xml:space="preserve">LUVA EM PVC RIGIDO ROSCAVEL, DE 4", PARA ELETRODUTO                                                                                                                                                                                                                                                                                                                                                                                                                                                       </t>
  </si>
  <si>
    <t xml:space="preserve">LUVA PARA ELETRODUTO, EM ACO GALVANIZADO ELETROLITICO, DIAMETRO DE 100 MM (4")                                                                                                                                                                                                                                                                                                                                                                                                                            </t>
  </si>
  <si>
    <t xml:space="preserve">26,60</t>
  </si>
  <si>
    <t xml:space="preserve">LUVA PARA ELETRODUTO, EM ACO GALVANIZADO ELETROLITICO, DIAMETRO DE 15 MM (1/2")                                                                                                                                                                                                                                                                                                                                                                                                                           </t>
  </si>
  <si>
    <t xml:space="preserve">1,71</t>
  </si>
  <si>
    <t xml:space="preserve">LUVA PARA ELETRODUTO, EM ACO GALVANIZADO ELETROLITICO, DIAMETRO DE 20 MM (3/4")                                                                                                                                                                                                                                                                                                                                                                                                                           </t>
  </si>
  <si>
    <t xml:space="preserve">LUVA PARA ELETRODUTO, EM ACO GALVANIZADO ELETROLITICO, DIAMETRO DE 25 MM (1")                                                                                                                                                                                                                                                                                                                                                                                                                             </t>
  </si>
  <si>
    <t xml:space="preserve">LUVA PARA ELETRODUTO, EM ACO GALVANIZADO ELETROLITICO, DIAMETRO DE 32 MM (1 1/4")                                                                                                                                                                                                                                                                                                                                                                                                                         </t>
  </si>
  <si>
    <t xml:space="preserve">3,76</t>
  </si>
  <si>
    <t xml:space="preserve">LUVA PARA ELETRODUTO, EM ACO GALVANIZADO ELETROLITICO, DIAMETRO DE 40 MM (1 1/2")                                                                                                                                                                                                                                                                                                                                                                                                                         </t>
  </si>
  <si>
    <t xml:space="preserve">LUVA PARA ELETRODUTO, EM ACO GALVANIZADO ELETROLITICO, DIAMETRO DE 50 MM (2")                                                                                                                                                                                                                                                                                                                                                                                                                             </t>
  </si>
  <si>
    <t xml:space="preserve">7,59</t>
  </si>
  <si>
    <t xml:space="preserve">LUVA PARA ELETRODUTO, EM ACO GALVANIZADO ELETROLITICO, DIAMETRO DE 65 MM (2 1/2")                                                                                                                                                                                                                                                                                                                                                                                                                         </t>
  </si>
  <si>
    <t xml:space="preserve">11,07</t>
  </si>
  <si>
    <t xml:space="preserve">LUVA PARA ELETRODUTO, EM ACO GALVANIZADO ELETROLITICO, DIAMETRO DE 80 MM (3")                                                                                                                                                                                                                                                                                                                                                                                                                             </t>
  </si>
  <si>
    <t xml:space="preserve">16,86</t>
  </si>
  <si>
    <t xml:space="preserve">LUVA PARA TUBO PEX, METALICO, PARA CONEXAO COM ANEL DESLIZANTE, DN 16 MM                                                                                                                                                                                                                                                                                                                                                                                                                                  </t>
  </si>
  <si>
    <t xml:space="preserve">LUVA PARA TUBO PEX, METALICO, PARA CONEXAO COM ANEL DESLIZANTE, DN 20 MM                                                                                                                                                                                                                                                                                                                                                                                                                                  </t>
  </si>
  <si>
    <t xml:space="preserve">9,92</t>
  </si>
  <si>
    <t xml:space="preserve">LUVA PARA TUBO PEX, METALICO, PARA CONEXAO COM ANEL DESLIZANTE, DN 25 MM                                                                                                                                                                                                                                                                                                                                                                                                                                  </t>
  </si>
  <si>
    <t xml:space="preserve">20,12</t>
  </si>
  <si>
    <t xml:space="preserve">LUVA PARA TUBO PEX, METALICO, PARA CONEXAO COM ANEL DESLIZANTE, DN 32 MM                                                                                                                                                                                                                                                                                                                                                                                                                                  </t>
  </si>
  <si>
    <t xml:space="preserve">LUVA PARA TUBO PEX, PLASTICA, PARA CONEXAO COM CRIMPAGEM, DN 16 MM                                                                                                                                                                                                                                                                                                                                                                                                                                        </t>
  </si>
  <si>
    <t xml:space="preserve">13,08</t>
  </si>
  <si>
    <t xml:space="preserve">LUVA PARA TUBO PEX, PLASTICA, PARA CONEXAO COM CRIMPAGEM, DN 20 MM                                                                                                                                                                                                                                                                                                                                                                                                                                        </t>
  </si>
  <si>
    <t xml:space="preserve">LUVA PARA TUBO PEX, PLASTICA, PARA CONEXAO COM CRIMPAGEM, DN 25 MM                                                                                                                                                                                                                                                                                                                                                                                                                                        </t>
  </si>
  <si>
    <t xml:space="preserve">28,67</t>
  </si>
  <si>
    <t xml:space="preserve">LUVA PARA TUBO PEX, PLASTICA, PARA CONEXAO COM CRIMPAGEM, DN 32 MM                                                                                                                                                                                                                                                                                                                                                                                                                                        </t>
  </si>
  <si>
    <t xml:space="preserve">43,09</t>
  </si>
  <si>
    <t xml:space="preserve">LUVA PASSANTE DE COBRE (REF 601) SEM ANEL DE SOLDA, BOLSA 15 MM                                                                                                                                                                                                                                                                                                                                                                                                                                           </t>
  </si>
  <si>
    <t xml:space="preserve">LUVA PASSANTE DE COBRE (REF 601) SEM ANEL DE SOLDA, BOLSA 22 MM                                                                                                                                                                                                                                                                                                                                                                                                                                           </t>
  </si>
  <si>
    <t xml:space="preserve">7,94</t>
  </si>
  <si>
    <t xml:space="preserve">LUVA PASSANTE DE COBRE (REF 601) SEM ANEL DE SOLDA, BOLSA 28 MM                                                                                                                                                                                                                                                                                                                                                                                                                                           </t>
  </si>
  <si>
    <t xml:space="preserve">LUVA PASSANTE DE COBRE (REF 601) SEM ANEL DE SOLDA, BOLSA 35 MM                                                                                                                                                                                                                                                                                                                                                                                                                                           </t>
  </si>
  <si>
    <t xml:space="preserve">28,52</t>
  </si>
  <si>
    <t xml:space="preserve">LUVA PASSANTE DE COBRE (REF 601) SEM ANEL DE SOLDA, BOLSA 42 MM                                                                                                                                                                                                                                                                                                                                                                                                                                           </t>
  </si>
  <si>
    <t xml:space="preserve">43,96</t>
  </si>
  <si>
    <t xml:space="preserve">LUVA PASSANTE DE COBRE (REF 601) SEM ANEL DE SOLDA, BOLSA 54 MM                                                                                                                                                                                                                                                                                                                                                                                                                                           </t>
  </si>
  <si>
    <t xml:space="preserve">67,46</t>
  </si>
  <si>
    <t xml:space="preserve">LUVA PASSANTE DE COBRE (REF 601) SEM ANEL DE SOLDA, BOLSA 66 MM                                                                                                                                                                                                                                                                                                                                                                                                                                           </t>
  </si>
  <si>
    <t xml:space="preserve">LUVA PPR, SOLDAVEL, DN 110 MM, PARA AGUA QUENTE PREDIAL                                                                                                                                                                                                                                                                                                                                                                                                                                                   </t>
  </si>
  <si>
    <t xml:space="preserve">140,91</t>
  </si>
  <si>
    <t xml:space="preserve">LUVA PPR, SOLDAVEL, DN 20 MM, PARA AGUA QUENTE PREDIAL                                                                                                                                                                                                                                                                                                                                                                                                                                                    </t>
  </si>
  <si>
    <t xml:space="preserve">LUVA PPR, SOLDAVEL, DN 25 MM, PARA AGUA QUENTE PREDIAL                                                                                                                                                                                                                                                                                                                                                                                                                                                    </t>
  </si>
  <si>
    <t xml:space="preserve">3,09</t>
  </si>
  <si>
    <t xml:space="preserve">LUVA PPR, SOLDAVEL, DN 32 MM, PARA AGUA QUENTE PREDIAL                                                                                                                                                                                                                                                                                                                                                                                                                                                    </t>
  </si>
  <si>
    <t xml:space="preserve">LUVA PPR, SOLDAVEL, DN 40 MM, PARA AGUA QUENTE PREDIAL                                                                                                                                                                                                                                                                                                                                                                                                                                                    </t>
  </si>
  <si>
    <t xml:space="preserve">10,33</t>
  </si>
  <si>
    <t xml:space="preserve">LUVA PPR, SOLDAVEL, DN 50 MM, PARA AGUA QUENTE PREDIAL                                                                                                                                                                                                                                                                                                                                                                                                                                                    </t>
  </si>
  <si>
    <t xml:space="preserve">15,61</t>
  </si>
  <si>
    <t xml:space="preserve">LUVA PPR, SOLDAVEL, DN 63 MM, PARA AGUA QUENTE PREDIAL                                                                                                                                                                                                                                                                                                                                                                                                                                                    </t>
  </si>
  <si>
    <t xml:space="preserve">LUVA PPR, SOLDAVEL, DN 75 MM, PARA AGUA QUENTE PREDIAL                                                                                                                                                                                                                                                                                                                                                                                                                                                    </t>
  </si>
  <si>
    <t xml:space="preserve">54,56</t>
  </si>
  <si>
    <t xml:space="preserve">LUVA PPR, SOLDAVEL, DN 90 MM, PARA AGUA QUENTE PREDIAL                                                                                                                                                                                                                                                                                                                                                                                                                                                    </t>
  </si>
  <si>
    <t xml:space="preserve">88,06</t>
  </si>
  <si>
    <t xml:space="preserve">LUVA PVC SOLDAVEL, 110 MM, PARA AGUA FRIA PREDIAL                                                                                                                                                                                                                                                                                                                                                                                                                                                         </t>
  </si>
  <si>
    <t xml:space="preserve">92,07</t>
  </si>
  <si>
    <t xml:space="preserve">LUVA PVC SOLDAVEL, 20 MM, PARA AGUA FRIA PREDIAL                                                                                                                                                                                                                                                                                                                                                                                                                                                          </t>
  </si>
  <si>
    <t xml:space="preserve">LUVA PVC SOLDAVEL, 25 MM, PARA AGUA FRIA PREDIAL                                                                                                                                                                                                                                                                                                                                                                                                                                                          </t>
  </si>
  <si>
    <t xml:space="preserve">0,93</t>
  </si>
  <si>
    <t xml:space="preserve">LUVA PVC SOLDAVEL, 32 MM, PARA AGUA FRIA PREDIAL                                                                                                                                                                                                                                                                                                                                                                                                                                                          </t>
  </si>
  <si>
    <t xml:space="preserve">LUVA PVC SOLDAVEL, 40 MM, PARA AGUA FRIA PREDIAL                                                                                                                                                                                                                                                                                                                                                                                                                                                          </t>
  </si>
  <si>
    <t xml:space="preserve">LUVA PVC SOLDAVEL, 50 MM, PARA AGUA FRIA PREDIAL                                                                                                                                                                                                                                                                                                                                                                                                                                                          </t>
  </si>
  <si>
    <t xml:space="preserve">5,47</t>
  </si>
  <si>
    <t xml:space="preserve">LUVA PVC SOLDAVEL, 60 MM, PARA AGUA FRIA PREDIAL                                                                                                                                                                                                                                                                                                                                                                                                                                                          </t>
  </si>
  <si>
    <t xml:space="preserve">14,26</t>
  </si>
  <si>
    <t xml:space="preserve">LUVA PVC SOLDAVEL, 75 MM, PARA AGUA FRIA PREDIAL                                                                                                                                                                                                                                                                                                                                                                                                                                                          </t>
  </si>
  <si>
    <t xml:space="preserve">LUVA PVC SOLDAVEL, 85 MM, PARA AGUA FRIA PREDIAL                                                                                                                                                                                                                                                                                                                                                                                                                                                          </t>
  </si>
  <si>
    <t xml:space="preserve">56,76</t>
  </si>
  <si>
    <t xml:space="preserve">LUVA PVC, ROSCAVEL,  2 1/2",  AGUA FRIA PREDIAL                                                                                                                                                                                                                                                                                                                                                                                                                                                           </t>
  </si>
  <si>
    <t xml:space="preserve">27,60</t>
  </si>
  <si>
    <t xml:space="preserve">LUVA PVC, ROSCAVEL, 1 1/2",  AGUA FRIA PREDIAL                                                                                                                                                                                                                                                                                                                                                                                                                                                            </t>
  </si>
  <si>
    <t xml:space="preserve">8,72</t>
  </si>
  <si>
    <t xml:space="preserve">LUVA PVC, ROSCAVEL, 1 1/4", AGUA FRIA PREDIAL                                                                                                                                                                                                                                                                                                                                                                                                                                                             </t>
  </si>
  <si>
    <t xml:space="preserve">7,97</t>
  </si>
  <si>
    <t xml:space="preserve">LUVA PVC, ROSCAVEL, 2",  AGUA FRIA PREDIAL                                                                                                                                                                                                                                                                                                                                                                                                                                                                </t>
  </si>
  <si>
    <t xml:space="preserve">17,59</t>
  </si>
  <si>
    <t xml:space="preserve">LUVA PVC, ROSCAVEL, 3", AGUA FRIA PREDIAL                                                                                                                                                                                                                                                                                                                                                                                                                                                                 </t>
  </si>
  <si>
    <t xml:space="preserve">39,69</t>
  </si>
  <si>
    <t xml:space="preserve">LUVA RASPA DE COURO, CANO CURTO (PUNHO *7* CM)                                                                                                                                                                                                                                                                                                                                                                                                                                                            </t>
  </si>
  <si>
    <t xml:space="preserve">LUVA ROSCAVEL, PVC, 1/2", AGUA FRIA PREDIAL                                                                                                                                                                                                                                                                                                                                                                                                                                                               </t>
  </si>
  <si>
    <t xml:space="preserve">LUVA ROSCAVEL, PVC, 1", AGUA FRIA PREDIAL                                                                                                                                                                                                                                                                                                                                                                                                                                                                 </t>
  </si>
  <si>
    <t xml:space="preserve">4,59</t>
  </si>
  <si>
    <t xml:space="preserve">LUVA ROSCAVEL, PVC, 3/4", AGUA FRIA PREDIAL                                                                                                                                                                                                                                                                                                                                                                                                                                                               </t>
  </si>
  <si>
    <t xml:space="preserve">LUVA SIMPLES, PVC PBA, JE, DN 100 / DE 110 MM, PARA REDE AGUA (NBR 10351)                                                                                                                                                                                                                                                                                                                                                                                                                                 </t>
  </si>
  <si>
    <t xml:space="preserve">58,40</t>
  </si>
  <si>
    <t xml:space="preserve">LUVA SIMPLES, PVC PBA, JE, DN 50 / DE 60 MM, PARA REDE AGUA (NBR 10351)                                                                                                                                                                                                                                                                                                                                                                                                                                   </t>
  </si>
  <si>
    <t xml:space="preserve">21,34</t>
  </si>
  <si>
    <t xml:space="preserve">LUVA SIMPLES, PVC PBA, JE, DN 75 / DE 85 MM, PARA REDE AGUA (NBR 10351)                                                                                                                                                                                                                                                                                                                                                                                                                                   </t>
  </si>
  <si>
    <t xml:space="preserve">41,15</t>
  </si>
  <si>
    <t xml:space="preserve">LUVA SIMPLES, PVC SERIE R, 100 MM, PARA ESGOTO OU AGUAS PLUVIAIS PREDIAIS                                                                                                                                                                                                                                                                                                                                                                                                                                 </t>
  </si>
  <si>
    <t xml:space="preserve">LUVA SIMPLES, PVC SERIE R, 150 MM, PARA ESGOTO OU AGUAS PLUVIAIS PREDIAIS                                                                                                                                                                                                                                                                                                                                                                                                                                 </t>
  </si>
  <si>
    <t xml:space="preserve">53,07</t>
  </si>
  <si>
    <t xml:space="preserve">LUVA SIMPLES, PVC SERIE R, 40 MM, PARA ESGOTO OU AGUAS PLUVIAIS PREDIAIS                                                                                                                                                                                                                                                                                                                                                                                                                                  </t>
  </si>
  <si>
    <t xml:space="preserve">6,63</t>
  </si>
  <si>
    <t xml:space="preserve">LUVA SIMPLES, PVC SERIE R, 50 MM, PARA ESGOTO OU AGUAS PLUVIAIS PREDIAIS                                                                                                                                                                                                                                                                                                                                                                                                                                  </t>
  </si>
  <si>
    <t xml:space="preserve">LUVA SIMPLES, PVC SERIE R, 75 MM, PARA ESGOTO OU AGUAS PLUVIAIS PREDIAIS                                                                                                                                                                                                                                                                                                                                                                                                                                  </t>
  </si>
  <si>
    <t xml:space="preserve">14,74</t>
  </si>
  <si>
    <t xml:space="preserve">LUVA SIMPLES, PVC, SOLDAVEL, DN 100 MM, SERIE NORMAL, PARA ESGOTO PREDIAL                                                                                                                                                                                                                                                                                                                                                                                                                                 </t>
  </si>
  <si>
    <t xml:space="preserve">7,80</t>
  </si>
  <si>
    <t xml:space="preserve">LUVA SIMPLES, PVC, SOLDAVEL, DN 150 MM, SERIE NORMAL, PARA ESGOTO PREDIAL                                                                                                                                                                                                                                                                                                                                                                                                                                 </t>
  </si>
  <si>
    <t xml:space="preserve">LUVA SIMPLES, PVC, SOLDAVEL, DN 40 MM, SERIE NORMAL, PARA ESGOTO PREDIAL                                                                                                                                                                                                                                                                                                                                                                                                                                  </t>
  </si>
  <si>
    <t xml:space="preserve">1,64</t>
  </si>
  <si>
    <t xml:space="preserve">LUVA SIMPLES, PVC, SOLDAVEL, DN 50 MM, SERIE NORMAL, PARA ESGOTO PREDIAL                                                                                                                                                                                                                                                                                                                                                                                                                                  </t>
  </si>
  <si>
    <t xml:space="preserve">3,55</t>
  </si>
  <si>
    <t xml:space="preserve">LUVA SIMPLES, PVC, SOLDAVEL, DN 75 MM, SERIE NORMAL, PARA ESGOTO PREDIAL                                                                                                                                                                                                                                                                                                                                                                                                                                  </t>
  </si>
  <si>
    <t xml:space="preserve">LUVA SOLDAVEL COM BUCHA DE LATAO, PVC, 20 MM X 1/2"                                                                                                                                                                                                                                                                                                                                                                                                                                                       </t>
  </si>
  <si>
    <t xml:space="preserve">6,09</t>
  </si>
  <si>
    <t xml:space="preserve">LUVA SOLDAVEL COM BUCHA DE LATAO, PVC, 25 MM X 1/2"                                                                                                                                                                                                                                                                                                                                                                                                                                                       </t>
  </si>
  <si>
    <t xml:space="preserve">6,47</t>
  </si>
  <si>
    <t xml:space="preserve">LUVA SOLDAVEL COM BUCHA DE LATAO, PVC, 25 MM X 3/4"                                                                                                                                                                                                                                                                                                                                                                                                                                                       </t>
  </si>
  <si>
    <t xml:space="preserve">8,03</t>
  </si>
  <si>
    <t xml:space="preserve">LUVA SOLDAVEL COM BUCHA DE LATAO, PVC, 32 MM X 1"                                                                                                                                                                                                                                                                                                                                                                                                                                                         </t>
  </si>
  <si>
    <t xml:space="preserve">LUVA SOLDAVEL COM ROSCA, PVC, 20 MM X 1/2", PARA AGUA FRIA PREDIAL                                                                                                                                                                                                                                                                                                                                                                                                                                        </t>
  </si>
  <si>
    <t xml:space="preserve">LUVA SOLDAVEL COM ROSCA, PVC, 25 MM X 1/2", PARA AGUA FRIA PREDIAL                                                                                                                                                                                                                                                                                                                                                                                                                                        </t>
  </si>
  <si>
    <t xml:space="preserve">2,05</t>
  </si>
  <si>
    <t xml:space="preserve">LUVA SOLDAVEL COM ROSCA, PVC, 25 MM X 3/4", PARA AGUA FRIA PREDIAL                                                                                                                                                                                                                                                                                                                                                                                                                                        </t>
  </si>
  <si>
    <t xml:space="preserve">LUVA SOLDAVEL COM ROSCA, PVC, 32 MM X 1", PARA AGUA FRIA PREDIAL                                                                                                                                                                                                                                                                                                                                                                                                                                          </t>
  </si>
  <si>
    <t xml:space="preserve">6,35</t>
  </si>
  <si>
    <t xml:space="preserve">LUVA SOLDAVEL COM ROSCA, PVC, 40 MM X 1 1/4", PARA AGUA FRIA PREDIAL                                                                                                                                                                                                                                                                                                                                                                                                                                      </t>
  </si>
  <si>
    <t xml:space="preserve">LUVA SOLDAVEL COM ROSCA, PVC, 50 MM X 1 1/2", PARA AGUA FRIA PREDIAL                                                                                                                                                                                                                                                                                                                                                                                                                                      </t>
  </si>
  <si>
    <t xml:space="preserve">29,19</t>
  </si>
  <si>
    <t xml:space="preserve">LUVA, PEAD PE 100,  DE 400 MM, PARA ELETROFUSAO                                                                                                                                                                                                                                                                                                                                                                                                                                                           </t>
  </si>
  <si>
    <t xml:space="preserve">2.819,77</t>
  </si>
  <si>
    <t xml:space="preserve">LUVA, PEAD PE 100,  DE 63 MM, PARA ELETROFUSAO                                                                                                                                                                                                                                                                                                                                                                                                                                                            </t>
  </si>
  <si>
    <t xml:space="preserve">27,12</t>
  </si>
  <si>
    <t xml:space="preserve">LUVA, PEAD PE 100, DE 125 MM, PARA ELETROFUSAO                                                                                                                                                                                                                                                                                                                                                                                                                                                            </t>
  </si>
  <si>
    <t xml:space="preserve">64,70</t>
  </si>
  <si>
    <t xml:space="preserve">LUVA, PEAD PE 100, DE 20 MM, PARA ELETROFUSAO                                                                                                                                                                                                                                                                                                                                                                                                                                                             </t>
  </si>
  <si>
    <t xml:space="preserve">LUVA, PEAD PE 100, DE 200 MM, PARA ELETROFUSAO                                                                                                                                                                                                                                                                                                                                                                                                                                                            </t>
  </si>
  <si>
    <t xml:space="preserve">222,98</t>
  </si>
  <si>
    <t xml:space="preserve">LUVA, PEAD PE 100, DE 32 MM, PARA ELETROFUSAO                                                                                                                                                                                                                                                                                                                                                                                                                                                             </t>
  </si>
  <si>
    <t xml:space="preserve">13,43</t>
  </si>
  <si>
    <t xml:space="preserve">MACANETA ALAVANCA RETA OCA, EM ZAMAC COM ACABAMENTO CROMADO, COMPRIMENTO APROX DE 15 CM                                                                                                                                                                                                                                                                                                                                                                                                                   </t>
  </si>
  <si>
    <t xml:space="preserve">59,87</t>
  </si>
  <si>
    <t xml:space="preserve">MACANETA ALAVANCA, RETA SIMPLES / OCA, CROMADA, COMPRIMENTO DE 10 A 16 CM, ACABAMENTO PADRAO POPULAR - SOMENTE MACANETAS                                                                                                                                                                                                                                                                                                                                                                                  </t>
  </si>
  <si>
    <t xml:space="preserve">27,68</t>
  </si>
  <si>
    <t xml:space="preserve">MACANETA BOLA, EM ZAMAC COM ACABAMENTO CROMADO, DIAMETRO DE APROX 2 1/2"                                                                                                                                                                                                                                                                                                                                                                                                                                  </t>
  </si>
  <si>
    <t xml:space="preserve">MACARICO DE SOLDA 201 PARA EXTENSAO GLP OU ACETILENO                                                                                                                                                                                                                                                                                                                                                                                                                                                      </t>
  </si>
  <si>
    <t xml:space="preserve">103,52</t>
  </si>
  <si>
    <t xml:space="preserve">MACARIQUEIRO                                                                                                                                                                                                                                                                                                                                                                                                                                                                                              </t>
  </si>
  <si>
    <t xml:space="preserve">MACARIQUEIRO (MENSALISTA)                                                                                                                                                                                                                                                                                                                                                                                                                                                                                 </t>
  </si>
  <si>
    <t xml:space="preserve">MADEIRA ROLICA TRATADA, D = 12 A 15 CM, H = 3,00 M, EM EUCALIPTO OU EQUIVALENTE DA REGIAO                                                                                                                                                                                                                                                                                                                                                                                                                 </t>
  </si>
  <si>
    <t xml:space="preserve">24,66</t>
  </si>
  <si>
    <t xml:space="preserve">MADEIRA ROLICA TRATADA, D = 16 A 20 CM, H = 6,00 M, EM EUCALIPTO OU EQUIVALENTE DA REGIAO                                                                                                                                                                                                                                                                                                                                                                                                                 </t>
  </si>
  <si>
    <t xml:space="preserve">49,80</t>
  </si>
  <si>
    <t xml:space="preserve">MADEIRA ROLICA TRATADA, D = 25 A 29 CM, H = 6,50 M, EM EUCALIPTO OU EQUIVALENTE DA REGIAO                                                                                                                                                                                                                                                                                                                                                                                                                 </t>
  </si>
  <si>
    <t xml:space="preserve">132,12</t>
  </si>
  <si>
    <t xml:space="preserve">MADEIRA ROLICA TRATADA, D = 30 A 34 CM, H = 6,50 M, EM EUCALIPTO OU EQUIVALENTE DA REGIAO                                                                                                                                                                                                                                                                                                                                                                                                                 </t>
  </si>
  <si>
    <t xml:space="preserve">192,47</t>
  </si>
  <si>
    <t xml:space="preserve">MADEIRA SERRADA EM PINUS, MISTA OU EQUIVALENTE DA REGIAO - BRUTA                                                                                                                                                                                                                                                                                                                                                                                                                                          </t>
  </si>
  <si>
    <t xml:space="preserve">1.920,75</t>
  </si>
  <si>
    <t xml:space="preserve">MANGOTE DE SEGURANCA EM RASPA DE COURO                                                                                                                                                                                                                                                                                                                                                                                                                                                                    </t>
  </si>
  <si>
    <t xml:space="preserve">MANGUEIRA CRISTAL PARA NIVEL, LISA, PVC TRANSPARENTE, 3/8" X1,5 MM                                                                                                                                                                                                                                                                                                                                                                                                                                        </t>
  </si>
  <si>
    <t xml:space="preserve">3,63</t>
  </si>
  <si>
    <t xml:space="preserve">MANGUEIRA CRISTAL PARA NIVEL, LISA, PVC TRANSPARENTE, 5/16" X1 MM                                                                                                                                                                                                                                                                                                                                                                                                                                         </t>
  </si>
  <si>
    <t xml:space="preserve">1,91</t>
  </si>
  <si>
    <t xml:space="preserve">MANGUEIRA CRISTAL TRANCADA, PVC COM REFORCO, COM PRESSAO DE TRABALHO (PT) 250 LBS/POL2, DE 3/4" X *2,8* MM                                                                                                                                                                                                                                                                                                                                                                                                </t>
  </si>
  <si>
    <t xml:space="preserve">13,49</t>
  </si>
  <si>
    <t xml:space="preserve">MANGUEIRA CRISTAL TRANCADA, PVC COM REFORCO, PRESSAO DE TRABALHO (PT) 250 LBS/POL2, DE 1" X *3,4* MM                                                                                                                                                                                                                                                                                                                                                                                                      </t>
  </si>
  <si>
    <t xml:space="preserve">18,42</t>
  </si>
  <si>
    <t xml:space="preserve">MANGUEIRA CRISTAL, LISA, PVC TRANSPARENTE, 1/2" X 2 MM                                                                                                                                                                                                                                                                                                                                                                                                                                                    </t>
  </si>
  <si>
    <t xml:space="preserve">5,40</t>
  </si>
  <si>
    <t xml:space="preserve">MANGUEIRA CRISTAL, LISA, PVC TRANSPARENTE, 1/4" X1 MM                                                                                                                                                                                                                                                                                                                                                                                                                                                     </t>
  </si>
  <si>
    <t xml:space="preserve">1,41</t>
  </si>
  <si>
    <t xml:space="preserve">MANGUEIRA CRISTAL, LISA, PVC TRANSPARENTE, 1/4" X1,5 MM                                                                                                                                                                                                                                                                                                                                                                                                                                                   </t>
  </si>
  <si>
    <t xml:space="preserve">2,38</t>
  </si>
  <si>
    <t xml:space="preserve">MANGUEIRA CRISTAL, LISA, PVC TRANSPARENTE, 3/4" X 2 MM                                                                                                                                                                                                                                                                                                                                                                                                                                                    </t>
  </si>
  <si>
    <t xml:space="preserve">7,58</t>
  </si>
  <si>
    <t xml:space="preserve">MANGUEIRA DE INCENDIO, TIPO 1, DE 1 1/2", COMPRIMENTO = 15 M, TECIDO EM FIO DE POLIESTER E TUBO INTERNO EM BORRACHA SINTETICA, COM UNIOES ENGATE RAPIDO                                                                                                                                                                                                                                                                                                                                                   </t>
  </si>
  <si>
    <t xml:space="preserve">360,00</t>
  </si>
  <si>
    <t xml:space="preserve">MANGUEIRA DE INCENDIO, TIPO 1, DE 1 1/2", COMPRIMENTO = 20 M, TECIDO EM FIO DE POLIESTER E TUBO INTERNO EM BORRACHA SINTETICA, COM UNIOES ENGATE RAPIDO                                                                                                                                                                                                                                                                                                                                                   </t>
  </si>
  <si>
    <t xml:space="preserve">443,76</t>
  </si>
  <si>
    <t xml:space="preserve">MANGUEIRA DE INCENDIO, TIPO 1, DE 1 1/2", COMPRIMENTO = 25 M, TECIDO EM FIO DE POLIESTER E TUBO INTERNO EM BORRACHA SINTETICA, COM UNIOES ENGATE RAPIDO                                                                                                                                                                                                                                                                                                                                                   </t>
  </si>
  <si>
    <t xml:space="preserve">552,47</t>
  </si>
  <si>
    <t xml:space="preserve">MANGUEIRA DE INCENDIO, TIPO 1, DE 1 1/2", COMPRIMENTO = 30 M, TECIDO EM FIO DE POLIESTER E TUBO INTERNO EM BORRACHA SINTETICA, COM UNIOES ENGATE RAPIDO                                                                                                                                                                                                                                                                                                                                                   </t>
  </si>
  <si>
    <t xml:space="preserve">589,90</t>
  </si>
  <si>
    <t xml:space="preserve">MANGUEIRA DE INCENDIO, TIPO 2, DE 1 1/2", COMPRIMENTO = 15 M, TECIDO EM FIO DE POLIESTER E TUBO INTERNO EM BORRACHA SINTETICA, COM UNIOES ENGATE RAPIDO                                                                                                                                                                                                                                                                                                                                                   </t>
  </si>
  <si>
    <t xml:space="preserve">532,87</t>
  </si>
  <si>
    <t xml:space="preserve">MANGUEIRA DE INCENDIO, TIPO 2, DE 1 1/2", COMPRIMENTO = 20 M, TECIDO EM FIO DE POLIESTER E TUBO INTERNO EM BORRACHA SINTETICA, COM UNIOES                                                                                                                                                                                                                                                                                                                                                                 </t>
  </si>
  <si>
    <t xml:space="preserve">635,34</t>
  </si>
  <si>
    <t xml:space="preserve">MANGUEIRA DE INCENDIO, TIPO 2, DE 1 1/2", COMPRIMENTO = 25 M, TECIDO EM FIO DE POLIESTER E TUBO INTERNO EM BORRACHA SINTETICA, COM UNIOES                                                                                                                                                                                                                                                                                                                                                                 </t>
  </si>
  <si>
    <t xml:space="preserve">641,58</t>
  </si>
  <si>
    <t xml:space="preserve">MANGUEIRA DE INCENDIO, TIPO 2, DE 1 1/2", COMPRIMENTO = 30 M, TECIDO EM FIO DE POLIESTER E TUBO INTERNO EM BORRACHA SINTETICA, COM UNIOES                                                                                                                                                                                                                                                                                                                                                                 </t>
  </si>
  <si>
    <t xml:space="preserve">837,62</t>
  </si>
  <si>
    <t xml:space="preserve">MANGUEIRA DE INCENDIO, TIPO 2, DE 2 1/2", COMPRIMENTO = 15 M, TECIDO EM FIO DE POLIESTER E TUBO INTERNO EM BORRACHA SINTETICA, COM UNIOES ENGATE RAPIDO                                                                                                                                                                                                                                                                                                                                                   </t>
  </si>
  <si>
    <t xml:space="preserve">714,65</t>
  </si>
  <si>
    <t xml:space="preserve">MANGUEIRA DE INCENDIO, TIPO 2, DE 2 1/2", COMPRIMENTO = 20 M, TECIDO EM FIO DE POLIESTER E TUBO INTERNO EM BORRACHA SINTETICA, COM UNIOES                                                                                                                                                                                                                                                                                                                                                                 </t>
  </si>
  <si>
    <t xml:space="preserve">900,00</t>
  </si>
  <si>
    <t xml:space="preserve">MANGUEIRA DE INCENDIO, TIPO 2, DE 2 1/2", COMPRIMENTO = 25 M, TECIDO EM FIO DE POLIESTER E TUBO INTERNO EM BORRACHA SINTETICA, COM UNIOES ENGATE RAPIDO                                                                                                                                                                                                                                                                                                                                                   </t>
  </si>
  <si>
    <t xml:space="preserve">1.094,25</t>
  </si>
  <si>
    <t xml:space="preserve">MANGUEIRA DE INCENDIO, TIPO 2, DE 2 1/2", COMPRIMENTO = 30 M, TECIDO EM FIO DE POLIESTER E TUBO INTERNO EM BORRACHA SINTETICA, COM UNIOES ENGATE RAPIDO                                                                                                                                                                                                                                                                                                                                                   </t>
  </si>
  <si>
    <t xml:space="preserve">1.247,52</t>
  </si>
  <si>
    <t xml:space="preserve">MANGUEIRA DE PVC FLEXIVEL,TIPO FLAT/ACHATADA, COR LARANJA, D = 1 1/2" (40 MM), PARA CONDUCAO DE AGUA, SERVICOS LEVES E MEDIOS                                                                                                                                                                                                                                                                                                                                                                             </t>
  </si>
  <si>
    <t xml:space="preserve">MANGUEIRA PARA GAS - GLP, PVC, TRANCADA, DIAMETRO DE 3/8", COMPRIMENTO DE 1M (NORMATIZADA)                                                                                                                                                                                                                                                                                                                                                                                                                </t>
  </si>
  <si>
    <t xml:space="preserve">MANIPULADOR TELESCOPICO, POTENCIA DE 101 HP, CAPACIDADE DE CARGA DE 3.500 KG, ALTURA MAXIMA DE ELEVACAO DE 12 M                                                                                                                                                                                                                                                                                                                                                                                           </t>
  </si>
  <si>
    <t xml:space="preserve">519.087,13</t>
  </si>
  <si>
    <t xml:space="preserve">MANIPULADOR TELESCOPICO, POTENCIA DE 85 HP, CAPACIDADE DE CARGA DE 3.500 KG, ALTURA MAXIMA DE ELEVACAO DE 12,3 M                                                                                                                                                                                                                                                                                                                                                                                          </t>
  </si>
  <si>
    <t xml:space="preserve">461.495,00</t>
  </si>
  <si>
    <t xml:space="preserve">MANOMETRO COM CAIXA EM ACO PINTADO, ESCALA *10* KGF/CM2 (*10* BAR), DIAMETRO NOMINAL DE *63* MM, CONEXAO DE 1/4"                                                                                                                                                                                                                                                                                                                                                                                          </t>
  </si>
  <si>
    <t xml:space="preserve">90,49</t>
  </si>
  <si>
    <t xml:space="preserve">MANOMETRO COM CAIXA EM ACO PINTADO, ESCALA *10* KGF/CM2 (*10* BAR), DIAMETRO NOMINAL DE 100 MM, CONEXAO DE 1/2"                                                                                                                                                                                                                                                                                                                                                                                           </t>
  </si>
  <si>
    <t xml:space="preserve">143,55</t>
  </si>
  <si>
    <t xml:space="preserve">MANTA ALUMINIZADA NAS DUAS FACES, PARA SUBCOBERTURA,  E = *2* MM                                                                                                                                                                                                                                                                                                                                                                                                                                          </t>
  </si>
  <si>
    <t xml:space="preserve">8,77</t>
  </si>
  <si>
    <t xml:space="preserve">MANTA ALUMINIZADA 1 FACE PARA SUBCOBERTURA, E = *1* MM                                                                                                                                                                                                                                                                                                                                                                                                                                                    </t>
  </si>
  <si>
    <t xml:space="preserve">MANTA ANTIRRUIDO DE POLIESTER (PET) PARA CONTRAPISO E = *8* MM                                                                                                                                                                                                                                                                                                                                                                                                                                            </t>
  </si>
  <si>
    <t xml:space="preserve">24,16</t>
  </si>
  <si>
    <t xml:space="preserve">MANTA ASFALTICA ELASTOMERICA EM POLIESTER ALUMINIZADA 3 MM, TIPO III, CLASSE B (NBR 9952)                                                                                                                                                                                                                                                                                                                                                                                                                 </t>
  </si>
  <si>
    <t xml:space="preserve">48,07</t>
  </si>
  <si>
    <t xml:space="preserve">MANTA ASFALTICA ELASTOMERICA EM POLIESTER 3 MM, TIPO III, CLASSE B, ACABAMENTO PP (NBR 9952)                                                                                                                                                                                                                                                                                                                                                                                                              </t>
  </si>
  <si>
    <t xml:space="preserve">49,73</t>
  </si>
  <si>
    <t xml:space="preserve">MANTA ASFALTICA ELASTOMERICA EM POLIESTER 4 MM, TIPO III, CLASSE B, ACABAMENTO PP (NBR 9952)                                                                                                                                                                                                                                                                                                                                                                                                              </t>
  </si>
  <si>
    <t xml:space="preserve">61,07</t>
  </si>
  <si>
    <t xml:space="preserve">MANTA ASFALTICA ELASTOMERICA EM POLIESTER 5 MM, TIPO III, CLASSE B, ACABAMENTO PP (NBR 9952)                                                                                                                                                                                                                                                                                                                                                                                                              </t>
  </si>
  <si>
    <t xml:space="preserve">MANTA ASFALTICA ELASTOMERICA TIPO GLASS 3 MM, TIPO II, CLASSE C, ACABAMENTO PP (NBR 9952)                                                                                                                                                                                                                                                                                                                                                                                                                 </t>
  </si>
  <si>
    <t xml:space="preserve">35,10</t>
  </si>
  <si>
    <t xml:space="preserve">MANTA DE BORRACHA ANTIRRUIDO 5 MM                                                                                                                                                                                                                                                                                                                                                                                                                                                                         </t>
  </si>
  <si>
    <t xml:space="preserve">12,89</t>
  </si>
  <si>
    <t xml:space="preserve">MANTA DE POLIETILENO EXPANDIDO (PEBD) ANTICHAMAS, E = 8 MM                                                                                                                                                                                                                                                                                                                                                                                                                                                </t>
  </si>
  <si>
    <t xml:space="preserve">MANTA DE POLIETILENO EXPANDIDO (PEBD), E = 5 MM                                                                                                                                                                                                                                                                                                                                                                                                                                                           </t>
  </si>
  <si>
    <t xml:space="preserve">MANTA DE POLIETILENO EXPANDIDO, COM 1 FACE METALIZADA PARA SUBCOBERTURA,  E = *5* MM                                                                                                                                                                                                                                                                                                                                                                                                                      </t>
  </si>
  <si>
    <t xml:space="preserve">23,18</t>
  </si>
  <si>
    <t xml:space="preserve">MANTA GEOTEXTIL TECIDO DE LAMINETES DE POLIPROPILENO, RESISTENCIA A TRACAO = *25* KN/M                                                                                                                                                                                                                                                                                                                                                                                                                    </t>
  </si>
  <si>
    <t xml:space="preserve">22,08</t>
  </si>
  <si>
    <t xml:space="preserve">MANTA LIQUIDA DE BASE ASFALTICA MODIFICADA COM A ADICAO DE ELASTOMEROS DILUIDOS EM SOLVENTE ORGANICO, APLICACAO A FRIO (MEMBRANA IMPERMEABILIZANTE ASFASTICA)                                                                                                                                                                                                                                                                                                                                             </t>
  </si>
  <si>
    <t xml:space="preserve">18,61</t>
  </si>
  <si>
    <t xml:space="preserve">MANTA TERMOPLASTICA, PEAD, GEOMEMBRANA LISA, E = 0,50 MM  ( NBR 15352)                                                                                                                                                                                                                                                                                                                                                                                                                                    </t>
  </si>
  <si>
    <t xml:space="preserve">14,23</t>
  </si>
  <si>
    <t xml:space="preserve">MANTA TERMOPLASTICA, PEAD, GEOMEMBRANA LISA, E = 0,75 MM (NBR 15352)                                                                                                                                                                                                                                                                                                                                                                                                                                      </t>
  </si>
  <si>
    <t xml:space="preserve">21,47</t>
  </si>
  <si>
    <t xml:space="preserve">MANTA TERMOPLASTICA, PEAD, GEOMEMBRANA LISA, E = 0,80 MM (NBR 15352)                                                                                                                                                                                                                                                                                                                                                                                                                                      </t>
  </si>
  <si>
    <t xml:space="preserve">22,79</t>
  </si>
  <si>
    <t xml:space="preserve">MANTA TERMOPLASTICA, PEAD, GEOMEMBRANA LISA, E = 1,00 MM (NBR 15352)                                                                                                                                                                                                                                                                                                                                                                                                                                      </t>
  </si>
  <si>
    <t xml:space="preserve">28,49</t>
  </si>
  <si>
    <t xml:space="preserve">MANTA TERMOPLASTICA, PEAD, GEOMEMBRANA LISA, E = 1,50 MM (NBR 15352)                                                                                                                                                                                                                                                                                                                                                                                                                                      </t>
  </si>
  <si>
    <t xml:space="preserve">42,73</t>
  </si>
  <si>
    <t xml:space="preserve">MANTA TERMOPLASTICA, PEAD, GEOMEMBRANA LISA, E = 2,00 MM (NBR 15352)                                                                                                                                                                                                                                                                                                                                                                                                                                      </t>
  </si>
  <si>
    <t xml:space="preserve">57,23</t>
  </si>
  <si>
    <t xml:space="preserve">MANTA TERMOPLASTICA, PEAD, GEOMEMBRANA LISA, E = 2,50 MM (NBR 15352)                                                                                                                                                                                                                                                                                                                                                                                                                                      </t>
  </si>
  <si>
    <t xml:space="preserve">71,07</t>
  </si>
  <si>
    <t xml:space="preserve">MANTA TERMOPLASTICA, PEAD, GEOMEMBRANA TEXTURIZADA EM AMBAS AS FACES, E = 0,50 MM ( NBR 15352)                                                                                                                                                                                                                                                                                                                                                                                                            </t>
  </si>
  <si>
    <t xml:space="preserve">MANTA TERMOPLASTICA, PEAD, GEOMEMBRANA TEXTURIZADA EM AMBAS AS FACES, E = 0,75 MM ( NBR 15352)                                                                                                                                                                                                                                                                                                                                                                                                            </t>
  </si>
  <si>
    <t xml:space="preserve">22,39</t>
  </si>
  <si>
    <t xml:space="preserve">MANTA TERMOPLASTICA, PEAD, GEOMEMBRANA TEXTURIZADA EM AMBAS AS FACES, E = 0,80 MM ( NBR 15352)                                                                                                                                                                                                                                                                                                                                                                                                            </t>
  </si>
  <si>
    <t xml:space="preserve">25,38</t>
  </si>
  <si>
    <t xml:space="preserve">MANTA TERMOPLASTICA, PEAD, GEOMEMBRANA TEXTURIZADA EM AMBAS AS FACES, E = 1,00 MM ( NBR 15352)                                                                                                                                                                                                                                                                                                                                                                                                            </t>
  </si>
  <si>
    <t xml:space="preserve">MANTA TERMOPLASTICA, PEAD, GEOMEMBRANA TEXTURIZADA EM AMBAS AS FACES, E = 1,50 MM ( NBR 15352)                                                                                                                                                                                                                                                                                                                                                                                                            </t>
  </si>
  <si>
    <t xml:space="preserve">MANTA TERMOPLASTICA, PEAD, GEOMEMBRANA TEXTURIZADA EM AMBAS AS FACES, E = 2,00 MM ( NBR 15352)                                                                                                                                                                                                                                                                                                                                                                                                            </t>
  </si>
  <si>
    <t xml:space="preserve">62,35</t>
  </si>
  <si>
    <t xml:space="preserve">MANTA TERMOPLASTICA, PEAD, GEOMEMBRANA TEXTURIZADA EM AMBAS AS FACES, E = 2,50 MM ( NBR 15352)                                                                                                                                                                                                                                                                                                                                                                                                            </t>
  </si>
  <si>
    <t xml:space="preserve">77,77</t>
  </si>
  <si>
    <t xml:space="preserve">MAQUINA DE 40 MM PARA FECHADURA DE EMBUTIR EXTERNA, EM ACO INOX                                                                                                                                                                                                                                                                                                                                                                                                                                           </t>
  </si>
  <si>
    <t xml:space="preserve">42,04</t>
  </si>
  <si>
    <t xml:space="preserve">MAQUINA DE 40 MM PARA FECHADURA, PARA PORTA DE BANHEIRO, EM ACO INOX                                                                                                                                                                                                                                                                                                                                                                                                                                      </t>
  </si>
  <si>
    <t xml:space="preserve">38,03</t>
  </si>
  <si>
    <t xml:space="preserve">MAQUINA DE 40 MM PARA FECHADURA, PARA PORTA INTERNA, EM ACO INOX                                                                                                                                                                                                                                                                                                                                                                                                                                          </t>
  </si>
  <si>
    <t xml:space="preserve">MAQUINA DE 55 MM PARA FECHADURA DE EMBUTIR EXTERNA, EM ACO INOX                                                                                                                                                                                                                                                                                                                                                                                                                                           </t>
  </si>
  <si>
    <t xml:space="preserve">72,13</t>
  </si>
  <si>
    <t xml:space="preserve">MAQUINA DE 55 MM PARA FECHADURA, PARA PORTA DE BANHEIRO, EM ACO INOX                                                                                                                                                                                                                                                                                                                                                                                                                                      </t>
  </si>
  <si>
    <t xml:space="preserve">MAQUINA DE 55 MM PARA FECHADURA, PARA PORTA INTERNA, EM ACO INOX                                                                                                                                                                                                                                                                                                                                                                                                                                          </t>
  </si>
  <si>
    <t xml:space="preserve">MAQUINA DEMARCADORA DE FAIXA DE TRAFEGO A FRIO, AUTOPROPELIDA, MOTOR DIESEL 38 HP                                                                                                                                                                                                                                                                                                                                                                                                                         </t>
  </si>
  <si>
    <t xml:space="preserve">743.846,85</t>
  </si>
  <si>
    <t xml:space="preserve">MAQUINA EXTRUSORA DE CONCRETO PARA GUIAS E SARJETAS, COM MOTOR A DIESEL DE 14 CV                                                                                                                                                                                                                                                                                                                                                                                                                          </t>
  </si>
  <si>
    <t xml:space="preserve">70.491,09</t>
  </si>
  <si>
    <t xml:space="preserve">MAQUINA MANUAL TIPO PRENSA PARA PRODUCAO DE BLOCOS E PAVIMENTOS DE CONCRETO, COM MOTOR ELETRICO TRIFASICO PARA VIBRACAO, POTENCIA TOTAL INSTALADA DE 1,5 KW                                                                                                                                                                                                                                                                                                                                               </t>
  </si>
  <si>
    <t xml:space="preserve">29.509,43</t>
  </si>
  <si>
    <t xml:space="preserve">MAQUINA PARA CORTE COM DISCO ABRASIVO DE DIAMETRO DE 18'' (450 MM), COM MOTOR ELETRICO TRIFASICO DE 10 CV                                                                                                                                                                                                                                                                                                                                                                                                 </t>
  </si>
  <si>
    <t xml:space="preserve">14.484,83</t>
  </si>
  <si>
    <t xml:space="preserve">MAQUINA TIPO PRENSA HIDRAULICA, PARA FABRICACAO DE TUBOS DE CONCRETO PARA AGUAS PLUVIAIS, DN 200 A DN 600 MM X 1000 MM DE COMPRIMENTO, COM MOTOR PRINCIPAL DE 20 CV                                                                                                                                                                                                                                                                                                                                       </t>
  </si>
  <si>
    <t xml:space="preserve">292.883,95</t>
  </si>
  <si>
    <t xml:space="preserve">MAQUINA TIPO VASO/TANQUE/JATO DE PRESSAO PORTATIL PARA JATEAMENTO, CONTROLE AUTOMATICO E REMOTO, CAMARA DE 1 SAIDA, 280 L, DIAM. *670* MM, BICO JATO CURTO VENTURI DE 5/16", MANGUEIRA DE 1" DE 10 M, COMPLETA (VALVULAS POP UP E DOSADORA, FUNDO CONICO ETC)                                                                                                                                                                                                                                             </t>
  </si>
  <si>
    <t xml:space="preserve">28.690,13</t>
  </si>
  <si>
    <t xml:space="preserve">MAQUINA TRANSFORMADORA MONOFASICA PARA SOLDA ELETRICA, TENSAO DE 220 V, FREQUENCIA DE 60 HZ, FAIXA DE CORRENTE ENTRE 80 A (+/- 10 A) E 250 A, POTENCIA ENTRE 14,00 KVA E 15,0 KVA, CICLO DE TRABALHO ENTRE 10% E 20% A 250 A                                                                                                                                                                                                                                                                              </t>
  </si>
  <si>
    <t xml:space="preserve">557,65</t>
  </si>
  <si>
    <t xml:space="preserve">MARCENEIRO                                                                                                                                                                                                                                                                                                                                                                                                                                                                                                </t>
  </si>
  <si>
    <t xml:space="preserve">16,04</t>
  </si>
  <si>
    <t xml:space="preserve">MARCENEIRO (MENSALISTA)                                                                                                                                                                                                                                                                                                                                                                                                                                                                                   </t>
  </si>
  <si>
    <t xml:space="preserve">2.832,75</t>
  </si>
  <si>
    <t xml:space="preserve">MARMORISTA / GRANITEIRO                                                                                                                                                                                                                                                                                                                                                                                                                                                                                   </t>
  </si>
  <si>
    <t xml:space="preserve">MARMORISTA / GRANITEIRO (MENSALISTA)                                                                                                                                                                                                                                                                                                                                                                                                                                                                      </t>
  </si>
  <si>
    <t xml:space="preserve">2.711,85</t>
  </si>
  <si>
    <t xml:space="preserve">MARTELO DE SOLDADOR/PICADOR DE SOLDA                                                                                                                                                                                                                                                                                                                                                                                                                                                                      </t>
  </si>
  <si>
    <t xml:space="preserve">25,15</t>
  </si>
  <si>
    <t xml:space="preserve">MARTELO DEMOLIDOR ELETRICO, COM POTENCIA DE 2.000 W, FREQUENCIA DE 1.000 IMPACTOS POR MINUTO, FORÇA DE IMPACTO ENTRE 60 E 65 J, PESO DE 30 KG                                                                                                                                                                                                                                                                                                                                                             </t>
  </si>
  <si>
    <t xml:space="preserve">7.100,00</t>
  </si>
  <si>
    <t xml:space="preserve">MARTELO DEMOLIDOR PNEUMATICO MANUAL, COM REDUCAO DE VIBRACAO, PESO DE 21 KG                                                                                                                                                                                                                                                                                                                                                                                                                               </t>
  </si>
  <si>
    <t xml:space="preserve">13.237,07</t>
  </si>
  <si>
    <t xml:space="preserve">MARTELO DEMOLIDOR PNEUMATICO MANUAL, COM REDUCAO DE VIBRACAO, PESO DE 31,5 KG                                                                                                                                                                                                                                                                                                                                                                                                                             </t>
  </si>
  <si>
    <t xml:space="preserve">15.232,49</t>
  </si>
  <si>
    <t xml:space="preserve">MARTELO DEMOLIDOR PNEUMATICO MANUAL, PADRAO, PESO DE 32 KG                                                                                                                                                                                                                                                                                                                                                                                                                                                </t>
  </si>
  <si>
    <t xml:space="preserve">14.386,86</t>
  </si>
  <si>
    <t xml:space="preserve">MARTELO DEMOLIDOR PNEUMATICO MANUAL, PESO  DE 28 KG, COM SILENCIADOR                                                                                                                                                                                                                                                                                                                                                                                                                                      </t>
  </si>
  <si>
    <t xml:space="preserve">16.187,17</t>
  </si>
  <si>
    <t xml:space="preserve">MARTELO PERFURADOR PNEUMATICO MANUAL, DE SUPERFICIE, COM AVANCO DE COLUNA, PESO DE 22 KG                                                                                                                                                                                                                                                                                                                                                                                                                  </t>
  </si>
  <si>
    <t xml:space="preserve">29.785,51</t>
  </si>
  <si>
    <t xml:space="preserve">MARTELO PERFURADOR PNEUMATICO MANUAL, HASTE 25 X 75 MM, 21 KG                                                                                                                                                                                                                                                                                                                                                                                                                                             </t>
  </si>
  <si>
    <t xml:space="preserve">16.658,28</t>
  </si>
  <si>
    <t xml:space="preserve">MARTELO PERFURADOR PNEUMATICO MANUAL, PESO DE 25 KG, COM SILENCIADOR                                                                                                                                                                                                                                                                                                                                                                                                                                      </t>
  </si>
  <si>
    <t xml:space="preserve">16.344,32</t>
  </si>
  <si>
    <t xml:space="preserve">MASCARA DE SEGURANCA PARA SOLDA COM ESCUDO DE CELERON E CARNEIRA DE PLASTICO COM REGULAGEM                                                                                                                                                                                                                                                                                                                                                                                                                </t>
  </si>
  <si>
    <t xml:space="preserve">37,80</t>
  </si>
  <si>
    <t xml:space="preserve">MASSA ACRILICA PARA SUPERFICIES INTERNAS E EXTERNAS                                                                                                                                                                                                                                                                                                                                                                                                                                                       </t>
  </si>
  <si>
    <t xml:space="preserve">3,95</t>
  </si>
  <si>
    <t xml:space="preserve">MASSA CORRIDA PARA SUPERFICIES DE AMBIENTES INTERNOS                                                                                                                                                                                                                                                                                                                                                                                                                                                      </t>
  </si>
  <si>
    <t xml:space="preserve">2,20</t>
  </si>
  <si>
    <t xml:space="preserve">MASSA DE REJUNTE EM PO PARA DRYWALL, A BASE DE GESSO, SECAGEM RAPIDA, PARA TRATAMENTO DE JUNTAS DE CHAPA DE GESSO (NECESSITA ADICAO DE AGUA)                                                                                                                                                                                                                                                                                                                                                              </t>
  </si>
  <si>
    <t xml:space="preserve">MASSA DE REJUNTE PRONTA PARA TRATAMENTO DE JUNTAS DE CHAPA DE GESSO PARA DRYWALL, SEM ADICAO DE AGUA                                                                                                                                                                                                                                                                                                                                                                                                      </t>
  </si>
  <si>
    <t xml:space="preserve">MASSA EPOXI BICOMPONENTE (MASSA + CATALIZADOR)                                                                                                                                                                                                                                                                                                                                                                                                                                                            </t>
  </si>
  <si>
    <t xml:space="preserve">44,15</t>
  </si>
  <si>
    <t xml:space="preserve">MASSA EPOXI BICOMPONENTE PARA REPAROS                                                                                                                                                                                                                                                                                                                                                                                                                                                                     </t>
  </si>
  <si>
    <t xml:space="preserve">132,44</t>
  </si>
  <si>
    <t xml:space="preserve">MASSA PARA MADEIRA - INTERIOR E EXTERIOR                                                                                                                                                                                                                                                                                                                                                                                                                                                                  </t>
  </si>
  <si>
    <t xml:space="preserve">MASSA PARA VIDRO                                                                                                                                                                                                                                                                                                                                                                                                                                                                                          </t>
  </si>
  <si>
    <t xml:space="preserve">MASSA PLASTICA PARA MARMORE/GRANITO                                                                                                                                                                                                                                                                                                                                                                                                                                                                       </t>
  </si>
  <si>
    <t xml:space="preserve">38,18</t>
  </si>
  <si>
    <t xml:space="preserve">MASSA PREMIUM PARA TEXTURA LISA DE BASE ACRILICA, USO INTERNO E EXTERNO                                                                                                                                                                                                                                                                                                                                                                                                                                   </t>
  </si>
  <si>
    <t xml:space="preserve">5,48</t>
  </si>
  <si>
    <t xml:space="preserve">MASSA PREMIUM PARA TEXTURA RUSTICA DE BASE ACRILICA, COR BRANCA, USO INTERNO E EXTERNO                                                                                                                                                                                                                                                                                                                                                                                                                    </t>
  </si>
  <si>
    <t xml:space="preserve">5,64</t>
  </si>
  <si>
    <t xml:space="preserve">MASTRO SIMPLES GALVANIZADO DIAMETRO NOMINAL 1 1/2"                                                                                                                                                                                                                                                                                                                                                                                                                                                        </t>
  </si>
  <si>
    <t xml:space="preserve">41,03</t>
  </si>
  <si>
    <t xml:space="preserve">MASTRO SIMPLES GALVANIZADO DIAMETRO NOMINAL 2"                                                                                                                                                                                                                                                                                                                                                                                                                                                            </t>
  </si>
  <si>
    <t xml:space="preserve">MASTRO TELESCOPICO DE 4 METROS (3 M X DN= 2" + 1 M X DN= 1 1/2")                                                                                                                                                                                                                                                                                                                                                                                                                                          </t>
  </si>
  <si>
    <t xml:space="preserve">327,50</t>
  </si>
  <si>
    <t xml:space="preserve">MASTRO TELESCOPICO GALVANIZADO 5 METROS (3 M X DN= 2" + 2 M X DN= 1 1/2")                                                                                                                                                                                                                                                                                                                                                                                                                                 </t>
  </si>
  <si>
    <t xml:space="preserve">343,10</t>
  </si>
  <si>
    <t xml:space="preserve">MASTRO TELESCOPICO GALVANIZADO 6 METROS (3 M X DN= 2" + 3 M X DN= 1Â½")                                                                                                                                                                                                                                                                                                                                                                                                                                   </t>
  </si>
  <si>
    <t xml:space="preserve">332,10</t>
  </si>
  <si>
    <t xml:space="preserve">MASTRO TELESCOPICO GALVANIZADO 7 METROS (6 M X DN= 2" + 1 M X DN= 1 1/2")                                                                                                                                                                                                                                                                                                                                                                                                                                 </t>
  </si>
  <si>
    <t xml:space="preserve">450,76</t>
  </si>
  <si>
    <t xml:space="preserve">MASTRO TELESCOPICO GALVANIZADO 9 METROS (6 M X DN= 2" + 3 M X DN= 1 1/2")                                                                                                                                                                                                                                                                                                                                                                                                                                 </t>
  </si>
  <si>
    <t xml:space="preserve">560,92</t>
  </si>
  <si>
    <t xml:space="preserve">MATERIAL FILTRANTE (PEDREGULHO) 0,6 A 25,46 MM (POSTO PEDREIRA/FORNECEDOR, SEM FRETE)                                                                                                                                                                                                                                                                                                                                                                                                                     </t>
  </si>
  <si>
    <t xml:space="preserve">1.611,95</t>
  </si>
  <si>
    <t xml:space="preserve">MATERIAL FILTRANTE (PEDREGULHO) 38 A 25,4 MM (POSTO PEDREIRA/FORNECEDOR, SEM FRETE)                                                                                                                                                                                                                                                                                                                                                                                                                       </t>
  </si>
  <si>
    <t xml:space="preserve">MECANICO DE EQUIPAMENTOS PESADOS                                                                                                                                                                                                                                                                                                                                                                                                                                                                          </t>
  </si>
  <si>
    <t xml:space="preserve">27,92</t>
  </si>
  <si>
    <t xml:space="preserve">MECANICO DE EQUIPAMENTOS PESADOS (MENSALISTA)                                                                                                                                                                                                                                                                                                                                                                                                                                                             </t>
  </si>
  <si>
    <t xml:space="preserve">4.928,65</t>
  </si>
  <si>
    <t xml:space="preserve">MECANICO DE REFRIGERACAO                                                                                                                                                                                                                                                                                                                                                                                                                                                                                  </t>
  </si>
  <si>
    <t xml:space="preserve">MECANICO DE REFRIGERACAO (MENSALISTA)                                                                                                                                                                                                                                                                                                                                                                                                                                                                     </t>
  </si>
  <si>
    <t xml:space="preserve">2.892,70</t>
  </si>
  <si>
    <t xml:space="preserve">MEDIDOR DE NIVEL ESTATICO E DINAMICO PARA POCO, COMPRIMENTO DE 200 M                                                                                                                                                                                                                                                                                                                                                                                                                                      </t>
  </si>
  <si>
    <t xml:space="preserve">2.238,39</t>
  </si>
  <si>
    <t xml:space="preserve">MEIA CANA DE MADEIRA CEDRINHO OU EQUIVALENTE DA REGIAO, ACABAMENTO PARA FORRO PAULISTA, *2,5 X 2,5* CM                                                                                                                                                                                                                                                                                                                                                                                                    </t>
  </si>
  <si>
    <t xml:space="preserve">MEIA CANA DE MADEIRA PINUS OU EQUIVALENTE DA REGIAO, ACABAMENTO PARA FORRO PAULISTA, *2,5 X 2,5* CM                                                                                                                                                                                                                                                                                                                                                                                                       </t>
  </si>
  <si>
    <t xml:space="preserve">MEIA CANALETA DE CONCRETO ESTRUTURAL 14 X 19 X 19 CM, FBK 14 MPA (NBR 6136)                                                                                                                                                                                                                                                                                                                                                                                                                               </t>
  </si>
  <si>
    <t xml:space="preserve">MEIA CANALETA DE CONCRETO ESTRUTURAL 14 X 19 X 19 CM, FBK 4,5 MPA (NBR 6136)                                                                                                                                                                                                                                                                                                                                                                                                                              </t>
  </si>
  <si>
    <t xml:space="preserve">2,40</t>
  </si>
  <si>
    <t xml:space="preserve">MEIO BLOCO DE CONCRETO ESTRUTURAL 14 X 19 X 14 CM, FBK 14 MPA (NBR 6136)                                                                                                                                                                                                                                                                                                                                                                                                                                  </t>
  </si>
  <si>
    <t xml:space="preserve">MEIO BLOCO DE CONCRETO ESTRUTURAL 14 X 19 X 14 CM, FBK 4,5 MPA (NBR 6136)                                                                                                                                                                                                                                                                                                                                                                                                                                 </t>
  </si>
  <si>
    <t xml:space="preserve">MEIO BLOCO DE CONCRETO ESTRUTURAL 14 X 19 X 19 CM, FBK 14 MPA (NBR 6136)                                                                                                                                                                                                                                                                                                                                                                                                                                  </t>
  </si>
  <si>
    <t xml:space="preserve">2,68</t>
  </si>
  <si>
    <t xml:space="preserve">MEIO BLOCO DE CONCRETO ESTRUTURAL 14 X 19 X 19 CM, FBK 4,5 MPA (NBR 6136)                                                                                                                                                                                                                                                                                                                                                                                                                                 </t>
  </si>
  <si>
    <t xml:space="preserve">MEIO BLOCO DE CONCRETO ESTRUTURAL 14 X 19 X 34 CM, FBK 14 MPA (NBR 6136)                                                                                                                                                                                                                                                                                                                                                                                                                                  </t>
  </si>
  <si>
    <t xml:space="preserve">4,23</t>
  </si>
  <si>
    <t xml:space="preserve">MEIO BLOCO DE VEDACAO DE CONCRETO APARENTE 14 X 19 X 19 CM  (CLASSE C - NBR 6136)                                                                                                                                                                                                                                                                                                                                                                                                                         </t>
  </si>
  <si>
    <t xml:space="preserve">MEIO BLOCO DE VEDACAO DE CONCRETO APARENTE 19 X 19 X 19 CM (CLASSE C - NBR 6136)                                                                                                                                                                                                                                                                                                                                                                                                                          </t>
  </si>
  <si>
    <t xml:space="preserve">MEIO BLOCO DE VEDACAO DE CONCRETO APARENTE 9  X 19 X 19 CM (CLASSE C - NBR 6136)                                                                                                                                                                                                                                                                                                                                                                                                                          </t>
  </si>
  <si>
    <t xml:space="preserve">MEIO BLOCO DE VEDACAO DE CONCRETO 14 X 19 X 19 CM (CLASSE C - NBR 6136)                                                                                                                                                                                                                                                                                                                                                                                                                                   </t>
  </si>
  <si>
    <t xml:space="preserve">MEIO BLOCO DE VEDACAO DE CONCRETO 19 X 19 X 19 CM (CLASSE C - NBR 6136)                                                                                                                                                                                                                                                                                                                                                                                                                                   </t>
  </si>
  <si>
    <t xml:space="preserve">MEIO BLOCO DE VEDACAO DE CONCRETO 9 X 19 X 19 CM (CLASSE C - NBR 6136)                                                                                                                                                                                                                                                                                                                                                                                                                                    </t>
  </si>
  <si>
    <t xml:space="preserve">MEIO BLOCO ESTRUTURAL CERAMICO 14 X 19 X 14 CM, 6,0 MPA (NBR 15270)                                                                                                                                                                                                                                                                                                                                                                                                                                       </t>
  </si>
  <si>
    <t xml:space="preserve">MEIO BLOCO ESTRUTURAL CERAMICO 14 X 19 X 19 CM, 6,0 MPA (NBR 15270)                                                                                                                                                                                                                                                                                                                                                                                                                                       </t>
  </si>
  <si>
    <t xml:space="preserve">1,87</t>
  </si>
  <si>
    <t xml:space="preserve">MEIO-FIO OU GUIA DE CONCRETO PRE MOLDADO, COMP 1 M, *30 X 10/12* CM (H X L1/L2)                                                                                                                                                                                                                                                                                                                                                                                                                           </t>
  </si>
  <si>
    <t xml:space="preserve">27,25</t>
  </si>
  <si>
    <t xml:space="preserve">MEIO-FIO OU GUIA DE CONCRETO PRE MOLDADO, COMP 80 CM, *30 X 10/10* (H X L1/L2)                                                                                                                                                                                                                                                                                                                                                                                                                            </t>
  </si>
  <si>
    <t xml:space="preserve">20,04</t>
  </si>
  <si>
    <t xml:space="preserve">MEIO-FIO OU GUIA DE CONCRETO PRE-MOLDADO, COMP *39* CM, *19 X 6,5/6,5* CM (H X L1/L2)                                                                                                                                                                                                                                                                                                                                                                                                                     </t>
  </si>
  <si>
    <t xml:space="preserve">10,79</t>
  </si>
  <si>
    <t xml:space="preserve">MEIO-FIO OU GUIA DE CONCRETO PRE-MOLDADO, COMP 1 M, *20 X 12/15* CM (H X L1/L2)                                                                                                                                                                                                                                                                                                                                                                                                                           </t>
  </si>
  <si>
    <t xml:space="preserve">MEIO-FIO OU GUIA DE CONCRETO PRE-MOLDADO, COMP 80 CM, *25 X 08/08* CM (H X L1/L2)                                                                                                                                                                                                                                                                                                                                                                                                                         </t>
  </si>
  <si>
    <t xml:space="preserve">MEIO-FIO OU GUIA DE CONCRETO PRE-MOLDADO, TIPO CHAPEU PARA BOCA DE LOBO,  DIMENSOES *1,20* X 0,15 X 0,30 M                                                                                                                                                                                                                                                                                                                                                                                                </t>
  </si>
  <si>
    <t xml:space="preserve">MEIO-FIO OU GUIA DE CONCRETO, PRE-MOLDADO, COMP 1 M, *30 X 12/15* CM (H X L1/L2)                                                                                                                                                                                                                                                                                                                                                                                                                          </t>
  </si>
  <si>
    <t xml:space="preserve">MEIO-FIO OU GUIA DE CONCRETO, PRE-MOLDADO, COMP 1 M, *30 X 15* CM (H X L)                                                                                                                                                                                                                                                                                                                                                                                                                                 </t>
  </si>
  <si>
    <t xml:space="preserve">MEIO-FIO OU GUIA DE CONCRETO, PRE-MOLDADO, COMP 80 CM, *45 X 12/18* CM (H X L1/L2)                                                                                                                                                                                                                                                                                                                                                                                                                        </t>
  </si>
  <si>
    <t xml:space="preserve">33,92</t>
  </si>
  <si>
    <t xml:space="preserve">MEMBRANA IMPERMEABILIZANTE A BASE DE POLIUREIA, BICOMPONENTE, APLICACAO A FRIO                                                                                                                                                                                                                                                                                                                                                                                                                            </t>
  </si>
  <si>
    <t xml:space="preserve">89,58</t>
  </si>
  <si>
    <t xml:space="preserve">MEMBRANA IMPERMEABILIZANTE A BASE DE POLIURETANO                                                                                                                                                                                                                                                                                                                                                                                                                                                          </t>
  </si>
  <si>
    <t xml:space="preserve">60,80</t>
  </si>
  <si>
    <t xml:space="preserve">MEMBRANA IMPERMEABILIZANTE ACRILICA MONOCOMPONENTE                                                                                                                                                                                                                                                                                                                                                                                                                                                        </t>
  </si>
  <si>
    <t xml:space="preserve">MESA VIBRATORIA COM DIMENSOES DE 2,0 X 1,0 M, COM MOTOR ELETRICO DE 2 POLOS E POTENCIA DE 3 CV                                                                                                                                                                                                                                                                                                                                                                                                            </t>
  </si>
  <si>
    <t xml:space="preserve">10.084,05</t>
  </si>
  <si>
    <t xml:space="preserve">MESTRE DE OBRAS                                                                                                                                                                                                                                                                                                                                                                                                                                                                                           </t>
  </si>
  <si>
    <t xml:space="preserve">64,10</t>
  </si>
  <si>
    <t xml:space="preserve">MESTRE DE OBRAS (MENSALISTA)                                                                                                                                                                                                                                                                                                                                                                                                                                                                              </t>
  </si>
  <si>
    <t xml:space="preserve">11.309,67</t>
  </si>
  <si>
    <t xml:space="preserve">METACAULIM DE ALTA REATIVIDADE/CAULIM CALCINADO                                                                                                                                                                                                                                                                                                                                                                                                                                                           </t>
  </si>
  <si>
    <t xml:space="preserve">17,14</t>
  </si>
  <si>
    <t xml:space="preserve">MICRO-TRATOR CORTADOR DE GRAMA COM LARGURA DO CORTE DE 107 CM, COM  2 LAMINAS E DESCARTE LATERAL                                                                                                                                                                                                                                                                                                                                                                                                          </t>
  </si>
  <si>
    <t xml:space="preserve">17.558,39</t>
  </si>
  <si>
    <t xml:space="preserve">MICROESFERAS DE VIDRO PARA SINALIZACAO HORIZONTAL VIARIA, TIPO I-B (PREMIX) - NBR  16184                                                                                                                                                                                                                                                                                                                                                                                                                  </t>
  </si>
  <si>
    <t xml:space="preserve">MICROESFERAS DE VIDRO PARA SINALIZACAO HORIZONTAL VIARIA, TIPO II-A (DROP-ON) - NBR  16184                                                                                                                                                                                                                                                                                                                                                                                                                </t>
  </si>
  <si>
    <t xml:space="preserve">MICTORIO COLETIVO ACO INOX (AISI 304), E = 0,8 MM, DE *100 X 40 X 30* CM (C X A X P)                                                                                                                                                                                                                                                                                                                                                                                                                      </t>
  </si>
  <si>
    <t xml:space="preserve">607,07</t>
  </si>
  <si>
    <t xml:space="preserve">MICTORIO COLETIVO ACO INOX (AISI 304), E = 0,8 MM, DE *100 X 50 X 35* CM (C X A X P)                                                                                                                                                                                                                                                                                                                                                                                                                      </t>
  </si>
  <si>
    <t xml:space="preserve">724,20</t>
  </si>
  <si>
    <t xml:space="preserve">MICTORIO INDICUDUAL, SIFONADO, LOUCA BRANCA, SEM COMPLEMENTOS                                                                                                                                                                                                                                                                                                                                                                                                                                             </t>
  </si>
  <si>
    <t xml:space="preserve">278,29</t>
  </si>
  <si>
    <t xml:space="preserve">MICTORIO INDIVIDUAL ACO INOX (AISI 304), E = 0,8 MM, DE *50  X 45  X 35* (C X A X P)                                                                                                                                                                                                                                                                                                                                                                                                                      </t>
  </si>
  <si>
    <t xml:space="preserve">800,41</t>
  </si>
  <si>
    <t xml:space="preserve">MICTORIO INDIVIDUAL, SIFONADO, VALVULA EMBUTIDA, DE LOUCA BRANCA, SEM COMPLEMENTOS - PADRAO ALTO                                                                                                                                                                                                                                                                                                                                                                                                          </t>
  </si>
  <si>
    <t xml:space="preserve">686,58</t>
  </si>
  <si>
    <t xml:space="preserve">MINICAPTOR, EM ACO GALVANIZADO A FOGO, FIXACAO COM ROSCA SOBERBA OU MECANICA, H=600 MM X DN=10 MM                                                                                                                                                                                                                                                                                                                                                                                                         </t>
  </si>
  <si>
    <t xml:space="preserve">MINICAPTOR, EM ACO GALVANIZADO A FOGO, FIXACAO HORIZONTAL COM BANDEIRA A 20 CM, H=600 MM E X DN=10 MM                                                                                                                                                                                                                                                                                                                                                                                                     </t>
  </si>
  <si>
    <t xml:space="preserve">11,40</t>
  </si>
  <si>
    <t xml:space="preserve">MINICAPTOR, EM ACO GALVANIZADO A FOGO, FIXACAO HORIZONTAL DE 1 FUROS, SEM BANDEIRA, H=300 MM X DN=10 MM                                                                                                                                                                                                                                                                                                                                                                                                   </t>
  </si>
  <si>
    <t xml:space="preserve">5,83</t>
  </si>
  <si>
    <t xml:space="preserve">MINICAPTOR, EM ACO GALVANIZADO A FOGO, FIXACAO HORIZONTAL DE 2 FUROS, SEM BANDEIRA, H=600 MM X DN=10 MM                                                                                                                                                                                                                                                                                                                                                                                                   </t>
  </si>
  <si>
    <t xml:space="preserve">MINICAPTOR, EM ACO GALVANIZADO A FOGO,Â  FIXACAO COM ROSCA SOBERBA OU MECANICA, H=300 MM X DN=10 MM                                                                                                                                                                                                                                                                                                                                                                                                       </t>
  </si>
  <si>
    <t xml:space="preserve">6,14</t>
  </si>
  <si>
    <t xml:space="preserve">MINICAPTOR, EM ACO GALVANIZADO A FOGO,Â  FIXACAO HORIZONTAL COM BANDEIRA A 20 CM, H=300 MM E X DN=10 MM                                                                                                                                                                                                                                                                                                                                                                                                   </t>
  </si>
  <si>
    <t xml:space="preserve">8,33</t>
  </si>
  <si>
    <t xml:space="preserve">MINICAPTORES DE INSERCAO, EM ACO GALVANIZADO A FOGO, H=300 MM X DN=10 MM                                                                                                                                                                                                                                                                                                                                                                                                                                  </t>
  </si>
  <si>
    <t xml:space="preserve">19,31</t>
  </si>
  <si>
    <t xml:space="preserve">MINICAPTORES DE INSERCAO, EM ACO GALVANIZADO A FOGO, H=600,MM X DN=10,MM                                                                                                                                                                                                                                                                                                                                                                                                                                  </t>
  </si>
  <si>
    <t xml:space="preserve">22,49</t>
  </si>
  <si>
    <t xml:space="preserve">MINICARREGADEIRA SOBRE RODAS, POTENCIA LIQUIDA DE *47* HP, CAPACIDADE NOMINAL DE OPERACAO DE *646* KG                                                                                                                                                                                                                                                                                                                                                                                                     </t>
  </si>
  <si>
    <t xml:space="preserve">189.750,00</t>
  </si>
  <si>
    <t xml:space="preserve">MINICARREGADEIRA SOBRE RODAS, POTENCIA LIQUIDA DE *72* HP, CAPACIDADE NOMINAL DE OPERACAO DE *1200* KG                                                                                                                                                                                                                                                                                                                                                                                                    </t>
  </si>
  <si>
    <t xml:space="preserve">292.839,92</t>
  </si>
  <si>
    <t xml:space="preserve">MINIESCAVADEIRA SOBRE ESTEIRAS, POTENCIA LIQUIDA DE *30* HP, PESO OPERACIONAL DE *3.500* KG                                                                                                                                                                                                                                                                                                                                                                                                               </t>
  </si>
  <si>
    <t xml:space="preserve">288.039,26</t>
  </si>
  <si>
    <t xml:space="preserve">MINIESCAVADEIRA SOBRE ESTEIRAS, POTENCIA LIQUIDA DE *42* HP, PESO OPERACIONAL DE *4.500* KG                                                                                                                                                                                                                                                                                                                                                                                                               </t>
  </si>
  <si>
    <t xml:space="preserve">351.407,91</t>
  </si>
  <si>
    <t xml:space="preserve">MINIESCAVADEIRA SOBRE ESTEIRAS, POTENCIA LIQUIDA DE *42* HP, PESO OPERACIONAL DE *5.300* KG                                                                                                                                                                                                                                                                                                                                                                                                               </t>
  </si>
  <si>
    <t xml:space="preserve">361.980,28</t>
  </si>
  <si>
    <t xml:space="preserve">MINUTERIA ELETRONICA COLETIVA COM POTENCIA MAXIMA RESISTIVA PARA LAMPADAS FLUORESCENTES DE *300* W ( 110 V ) / *600* W ( 110 V )                                                                                                                                                                                                                                                                                                                                                                          </t>
  </si>
  <si>
    <t xml:space="preserve">36,39</t>
  </si>
  <si>
    <t xml:space="preserve">MISTURADOR CROMADO DE MESA, BICA BAIXA, PARA LAVATORIO (REF 1875)                                                                                                                                                                                                                                                                                                                                                                                                                                         </t>
  </si>
  <si>
    <t xml:space="preserve">334,01</t>
  </si>
  <si>
    <t xml:space="preserve">MISTURADOR CROMADO DE PAREDE PARA LAVATORIO (REF 1878)                                                                                                                                                                                                                                                                                                                                                                                                                                                    </t>
  </si>
  <si>
    <t xml:space="preserve">755,81</t>
  </si>
  <si>
    <t xml:space="preserve">MISTURADOR DE ARGAMASSA, EIXO HORIZONTAL, CAPACIDADE DE MISTURA 160 KG, MOTOR ELETRICO TRIFASICO 220/380 V, POTENCIA 3 CV                                                                                                                                                                                                                                                                                                                                                                                 </t>
  </si>
  <si>
    <t xml:space="preserve">12.529,85</t>
  </si>
  <si>
    <t xml:space="preserve">MISTURADOR DE ARGAMASSA, EIXO HORIZONTAL, CAPACIDADE DE MISTURA 300 KG, MOTOR ELETRICO TRIFASICO 220/380 V, POTENCIA 5 CV                                                                                                                                                                                                                                                                                                                                                                                 </t>
  </si>
  <si>
    <t xml:space="preserve">13.252,42</t>
  </si>
  <si>
    <t xml:space="preserve">MISTURADOR DE ARGAMASSA, EIXO HORIZONTAL, CAPACIDADE DE MISTURA 600 KG, MOTOR ELETRICO TRIFASICO 220/380 V, POTENCIA 7,5 CV                                                                                                                                                                                                                                                                                                                                                                               </t>
  </si>
  <si>
    <t xml:space="preserve">15.768,60</t>
  </si>
  <si>
    <t xml:space="preserve">MISTURADOR DE PAREDE, CROMADO, PARA COZINHA, BICA ALTA MOVEL, COM AREJADOR ARTICULADO (REF 1258)                                                                                                                                                                                                                                                                                                                                                                                                          </t>
  </si>
  <si>
    <t xml:space="preserve">409,12</t>
  </si>
  <si>
    <t xml:space="preserve">MISTURADOR DUPLO HORIZONTAL DE ALTA TURBULENCIA, CAPACIDADE / VOLUME 2 X 500 LITROS, MOTORES ELETRICOS MINIMO 5 CV CADA,  PARA NATA CIMENTO, ARGAMASSA E OUTROS                                                                                                                                                                                                                                                                                                                                           </t>
  </si>
  <si>
    <t xml:space="preserve">62.718,83</t>
  </si>
  <si>
    <t xml:space="preserve">MISTURADOR MANUAL DE TINTAS PARA FURADEIRA, HASTE METALICA *60* CM, COM HELICE  (MEXEDOR DE TINTA)                                                                                                                                                                                                                                                                                                                                                                                                        </t>
  </si>
  <si>
    <t xml:space="preserve">45,24</t>
  </si>
  <si>
    <t xml:space="preserve">MISTURADOR MONOCOMANDO PARA CHUVEIRO, BASE BRUTA, ACABAMENTO CROMADO                                                                                                                                                                                                                                                                                                                                                                                                                                      </t>
  </si>
  <si>
    <t xml:space="preserve">440,94</t>
  </si>
  <si>
    <t xml:space="preserve">MISTURADOR, BASE PARA CHUVEIRO/BANHEIRA, 1/2 " OU 3/4 ", SOLDAVEL OU ROSCAVEL (NAO INCLUI ACABAMENTOS)                                                                                                                                                                                                                                                                                                                                                                                                    </t>
  </si>
  <si>
    <t xml:space="preserve">200,70</t>
  </si>
  <si>
    <t xml:space="preserve">MOLA HIDRAULICA AEREA, PARA PORTAS DE ATE 1.100 MM E PESO DE ATE 85 KG, COM CORPO EM ALUMINIO E BRACO EM ACO, SEM BRACO DE PARADA                                                                                                                                                                                                                                                                                                                                                                         </t>
  </si>
  <si>
    <t xml:space="preserve">183,54</t>
  </si>
  <si>
    <t xml:space="preserve">MOLA HIDRAULICA AEREA, PARA PORTAS DE ATE 850 MM E PESO DE ATE 50 KG, COM CORPO EM ALUMINIO E BRACO EM ACO, SEM BRACO DE PARADA                                                                                                                                                                                                                                                                                                                                                                           </t>
  </si>
  <si>
    <t xml:space="preserve">97,84</t>
  </si>
  <si>
    <t xml:space="preserve">MOLA HIDRAULICA AEREA, PARA PORTAS DE ATE 950 MM E PESO DE ATE 65 KG, COM CORPO EM ALUMINIO E BRACO EM ACO, SEM BRACO DE PARADA                                                                                                                                                                                                                                                                                                                                                                           </t>
  </si>
  <si>
    <t xml:space="preserve">141,66</t>
  </si>
  <si>
    <t xml:space="preserve">MOLA HIDRAULICA DE PISO, PARA PORTAS DE ATE 1100 MM E PESO DE ATE 120 KG, COM CORPO EM ACO INOX                                                                                                                                                                                                                                                                                                                                                                                                           </t>
  </si>
  <si>
    <t xml:space="preserve">993,68</t>
  </si>
  <si>
    <t xml:space="preserve">MONTADOR DE ELETROELETRONICOS                                                                                                                                                                                                                                                                                                                                                                                                                                                                             </t>
  </si>
  <si>
    <t xml:space="preserve">15,17</t>
  </si>
  <si>
    <t xml:space="preserve">MONTADOR DE ELETROELETRONICOS (MENSALISTA)                                                                                                                                                                                                                                                                                                                                                                                                                                                                </t>
  </si>
  <si>
    <t xml:space="preserve">2.678,80</t>
  </si>
  <si>
    <t xml:space="preserve">MONTADOR DE ESTRUTURAS METALICAS (MENSALISTA)                                                                                                                                                                                                                                                                                                                                                                                                                                                             </t>
  </si>
  <si>
    <t xml:space="preserve">3.446,59</t>
  </si>
  <si>
    <t xml:space="preserve">MONTADOR DE ESTRUTURAS METALICAS HORISTA                                                                                                                                                                                                                                                                                                                                                                                                                                                                  </t>
  </si>
  <si>
    <t xml:space="preserve">MONTADOR DE MAQUINAS                                                                                                                                                                                                                                                                                                                                                                                                                                                                                      </t>
  </si>
  <si>
    <t xml:space="preserve">24,95</t>
  </si>
  <si>
    <t xml:space="preserve">MONTADOR DE MAQUINAS (MENSALISTA)                                                                                                                                                                                                                                                                                                                                                                                                                                                                         </t>
  </si>
  <si>
    <t xml:space="preserve">4.401,90</t>
  </si>
  <si>
    <t xml:space="preserve">MOTOBOMBA AUTOESCORVANTE MOTOR A GASOLINA, POTENCIA 6,0HP, BOCAIS 3" X 3", HM/Q = 5 MCA / 24 M3/H A 52,5 MCA / 5,0 M3/H                                                                                                                                                                                                                                                                                                                                                                                   </t>
  </si>
  <si>
    <t xml:space="preserve">3.259,32</t>
  </si>
  <si>
    <t xml:space="preserve">MOTOBOMBA AUTOESCORVANTE MOTOR ELETRICO TRIFASICO 7,4HP BOCA DIAMETRO DE SUCCAO X RECLAQUE: 2"X2", HM/ Q = 10 M / 73,5 M3/H A 28 M / 8,2 M3 /H                                                                                                                                                                                                                                                                                                                                                            </t>
  </si>
  <si>
    <t xml:space="preserve">8.708,29</t>
  </si>
  <si>
    <t xml:space="preserve">MOTOBOMBA AUTOESCORVANTE POTENCIA 5,42 HP, BOCAIS SUCCAO X RECALQUE 2" X 2", A GASOLINA, DIAMETRO DO ROTOR 122 MM HM/Q = 6 MCA / 33,0 M3/H A 28 MCA / 8,0 M3/H                                                                                                                                                                                                                                                                                                                                            </t>
  </si>
  <si>
    <t xml:space="preserve">4.328,33</t>
  </si>
  <si>
    <t xml:space="preserve">MOTOBOMBA CENTRIFUGA, MOTOR A GASOLINA, POTENCIA 5,42 HP, BOCAIS 1 1/2" X 1", DIAMETRO ROTOR 143 MM HM/Q = 6 MCA / 16,8 M3/H A 38 MCA / 6,6 M3/H                                                                                                                                                                                                                                                                                                                                                          </t>
  </si>
  <si>
    <t xml:space="preserve">4.068,11</t>
  </si>
  <si>
    <t xml:space="preserve">MOTOBOMBA TRASH (PARA AGUA SUJA) AUTO ESCORVANTE, MOTOR GASOLINA DE 6,41 HP, DIAMETROS DE SUCCAO X RECALQUE: 3" X 3", HM/Q: 10/60 A 23/0                                                                                                                                                                                                                                                                                                                                                                  </t>
  </si>
  <si>
    <t xml:space="preserve">5.016,46</t>
  </si>
  <si>
    <t xml:space="preserve">MOTONIVELADORA POTENCIA BASICA LIQUIDA (PRIMEIRA MARCHA) 125 HP , PESO BRUTO 13843 KG, LARGURA DA LAMINA DE 3,7 M                                                                                                                                                                                                                                                                                                                                                                                         </t>
  </si>
  <si>
    <t xml:space="preserve">859.500,00</t>
  </si>
  <si>
    <t xml:space="preserve">MOTONIVELADORA POTENCIA BASICA LIQUIDA (PRIMEIRA MARCHA) 171 HP, PESO BRUTO 14768 KG, LARGURA DA LAMINA DE 3,7 M                                                                                                                                                                                                                                                                                                                                                                                          </t>
  </si>
  <si>
    <t xml:space="preserve">1.068.035,92</t>
  </si>
  <si>
    <t xml:space="preserve">MOTONIVELADORA POTENCIA BASICA LIQUIDA (PRIMEIRA MARCHA) 186 HP, PESO BRUTO 15785 KG, LARGURA DA LAMINA DE 4,3 M                                                                                                                                                                                                                                                                                                                                                                                          </t>
  </si>
  <si>
    <t xml:space="preserve">1.124.245,59</t>
  </si>
  <si>
    <t xml:space="preserve">MOTOR A DIESEL PARA VIBRADOR DE IMERSAO, DE *4,7* CV                                                                                                                                                                                                                                                                                                                                                                                                                                                      </t>
  </si>
  <si>
    <t xml:space="preserve">4.094,61</t>
  </si>
  <si>
    <t xml:space="preserve">MOTOR A GASOLINA PARA VIBRADOR DE IMERSAO, 4 TEMPOS, DE 5,5 CV                                                                                                                                                                                                                                                                                                                                                                                                                                            </t>
  </si>
  <si>
    <t xml:space="preserve">2.030,38</t>
  </si>
  <si>
    <t xml:space="preserve">MOTOR ELETRICO PARA VIBRADOR DE IMERSAO, DE 2 CV, MONOFASICO, 110/220 V                                                                                                                                                                                                                                                                                                                                                                                                                                   </t>
  </si>
  <si>
    <t xml:space="preserve">1.672,65</t>
  </si>
  <si>
    <t xml:space="preserve">MOTOR ELETRICO PARA VIBRADOR DE IMERSAO, DE 2 CV, TRIFASICO, 220/380 V                                                                                                                                                                                                                                                                                                                                                                                                                                    </t>
  </si>
  <si>
    <t xml:space="preserve">1.636,26</t>
  </si>
  <si>
    <t xml:space="preserve">MOTORISTA DE CAMINHAO                                                                                                                                                                                                                                                                                                                                                                                                                                                                                     </t>
  </si>
  <si>
    <t xml:space="preserve">20,26</t>
  </si>
  <si>
    <t xml:space="preserve">MOTORISTA DE CAMINHAO (MENSALISTA)                                                                                                                                                                                                                                                                                                                                                                                                                                                                        </t>
  </si>
  <si>
    <t xml:space="preserve">3.577,50</t>
  </si>
  <si>
    <t xml:space="preserve">MOTORISTA DE CAMINHAO-BASCULANTE                                                                                                                                                                                                                                                                                                                                                                                                                                                                          </t>
  </si>
  <si>
    <t xml:space="preserve">19,11</t>
  </si>
  <si>
    <t xml:space="preserve">MOTORISTA DE CAMINHAO-BASCULANTE (MENSALISTA)                                                                                                                                                                                                                                                                                                                                                                                                                                                             </t>
  </si>
  <si>
    <t xml:space="preserve">3.374,50</t>
  </si>
  <si>
    <t xml:space="preserve">MOTORISTA DE CAMINHAO-CARRETA                                                                                                                                                                                                                                                                                                                                                                                                                                                                             </t>
  </si>
  <si>
    <t xml:space="preserve">27,06</t>
  </si>
  <si>
    <t xml:space="preserve">MOTORISTA DE CAMINHAO-CARRETA (MENSALISTA)                                                                                                                                                                                                                                                                                                                                                                                                                                                                </t>
  </si>
  <si>
    <t xml:space="preserve">4.777,53</t>
  </si>
  <si>
    <t xml:space="preserve">MOTORISTA DE CARRO DE PASSEIO                                                                                                                                                                                                                                                                                                                                                                                                                                                                             </t>
  </si>
  <si>
    <t xml:space="preserve">19,96</t>
  </si>
  <si>
    <t xml:space="preserve">MOTORISTA DE CARRO DE PASSEIO (MENSALISTA)                                                                                                                                                                                                                                                                                                                                                                                                                                                                </t>
  </si>
  <si>
    <t xml:space="preserve">3.523,19</t>
  </si>
  <si>
    <t xml:space="preserve">MOTORISTA DE ONIBUS / MICRO-ONIBUS                                                                                                                                                                                                                                                                                                                                                                                                                                                                        </t>
  </si>
  <si>
    <t xml:space="preserve">23,31</t>
  </si>
  <si>
    <t xml:space="preserve">MOTORISTA DE ONIBUS / MICRO-ONIBUS (MENSALISTA)                                                                                                                                                                                                                                                                                                                                                                                                                                                           </t>
  </si>
  <si>
    <t xml:space="preserve">4.115,48</t>
  </si>
  <si>
    <t xml:space="preserve">MOTORISTA OPERADOR DE CAMINHAO COM MUNCK                                                                                                                                                                                                                                                                                                                                                                                                                                                                  </t>
  </si>
  <si>
    <t xml:space="preserve">21,13</t>
  </si>
  <si>
    <t xml:space="preserve">MOTORISTA OPERADOR DE CAMINHAO COM MUNCK (MENSALISTA)                                                                                                                                                                                                                                                                                                                                                                                                                                                     </t>
  </si>
  <si>
    <t xml:space="preserve">3.730,26</t>
  </si>
  <si>
    <t xml:space="preserve">MOURAO CONCRETO CURVO, SECAO "T", H = 2,80 M + CURVA COM 0,45 M, COM FUROS PARA FIOS                                                                                                                                                                                                                                                                                                                                                                                                                      </t>
  </si>
  <si>
    <t xml:space="preserve">62,45</t>
  </si>
  <si>
    <t xml:space="preserve">MOURAO DE CONCRETO CURVO, *10 X 10* CM, H= *2,60* M + CURVA DE 0,40 M                                                                                                                                                                                                                                                                                                                                                                                                                                     </t>
  </si>
  <si>
    <t xml:space="preserve">55,61</t>
  </si>
  <si>
    <t xml:space="preserve">MOURAO DE CONCRETO RETO, SECAO QUADARA *10 X 10* CM, H= *2,30* M                                                                                                                                                                                                                                                                                                                                                                                                                                          </t>
  </si>
  <si>
    <t xml:space="preserve">52,43</t>
  </si>
  <si>
    <t xml:space="preserve">MOURAO DE CONCRETO RETO, SECAO QUADRADA, *10 X 10* CM, H= 3,00 M                                                                                                                                                                                                                                                                                                                                                                                                                                          </t>
  </si>
  <si>
    <t xml:space="preserve">64,00</t>
  </si>
  <si>
    <t xml:space="preserve">MOURAO DE CONCRETO RETO, TIPO ESTICADOR, *10 X 10* CM, H= 2,50 M                                                                                                                                                                                                                                                                                                                                                                                                                                          </t>
  </si>
  <si>
    <t xml:space="preserve">53,97</t>
  </si>
  <si>
    <t xml:space="preserve">MOURAO ROLICO DE MADEIRA TRATADA, D = 16 A 20 CM, H = 2,20 M, EM EUCALIPTO OU EQUIVALENTE DA REGIAO (PARA CERCA)                                                                                                                                                                                                                                                                                                                                                                                          </t>
  </si>
  <si>
    <t xml:space="preserve">27,95</t>
  </si>
  <si>
    <t xml:space="preserve">MOURAO ROLICO DE MADEIRA TRATADA, D = 8 A 11 CM, H = 2,20 M, EM EUCALIPTO OU EQUIVALENTE DA REGIAO (PARA CERCA)                                                                                                                                                                                                                                                                                                                                                                                           </t>
  </si>
  <si>
    <t xml:space="preserve">MUDA DE ARBUSTO FLORIFERO, CLUSIA/GARDENIA/MOREIA BRANCA/ AZALEIA OU EQUIVALENTE DA REGIAO, H= *50 A 70* CM                                                                                                                                                                                                                                                                                                                                                                                               </t>
  </si>
  <si>
    <t xml:space="preserve">50,28</t>
  </si>
  <si>
    <t xml:space="preserve">MUDA DE ARBUSTO FOLHAGEM, SANSAO-DO-CAMPO OU EQUIVALENTE DA REGIAO, H= *50 A 70* CM                                                                                                                                                                                                                                                                                                                                                                                                                       </t>
  </si>
  <si>
    <t xml:space="preserve">MUDA DE ARBUSTO, BUXINHO, H= *50* M                                                                                                                                                                                                                                                                                                                                                                                                                                                                       </t>
  </si>
  <si>
    <t xml:space="preserve">120,68</t>
  </si>
  <si>
    <t xml:space="preserve">MUDA DE ARBUSTO, PINGO DE OURO/ VIOLETEIRA, H = *10 A 20* CM                                                                                                                                                                                                                                                                                                                                                                                                                                              </t>
  </si>
  <si>
    <t xml:space="preserve">MUDA DE ARVORE ORNAMENTAL, OITI/AROEIRA SALSA/ANGICO/IPE/JACARANDA OU EQUIVALENTE  DA REGIAO, H= *1* M                                                                                                                                                                                                                                                                                                                                                                                                    </t>
  </si>
  <si>
    <t xml:space="preserve">37,21</t>
  </si>
  <si>
    <t xml:space="preserve">MUDA DE ARVORE ORNAMENTAL, OITI/AROEIRA SALSA/ANGICO/IPE/JACARANDA OU EQUIVALENTE  DA REGIAO, H= *2* M                                                                                                                                                                                                                                                                                                                                                                                                    </t>
  </si>
  <si>
    <t xml:space="preserve">76,43</t>
  </si>
  <si>
    <t xml:space="preserve">MUDA DE PALMEIRA, ARECA, H= *1,50* CM                                                                                                                                                                                                                                                                                                                                                                                                                                                                     </t>
  </si>
  <si>
    <t xml:space="preserve">75,43</t>
  </si>
  <si>
    <t xml:space="preserve">MUDA DE RASTEIRA/FORRACAO, AMENDOIM RASTEIRO/ONZE HORAS/AZULZINHA/IMPATIENS OU EQUIVALENTE DA REGIAO                                                                                                                                                                                                                                                                                                                                                                                                      </t>
  </si>
  <si>
    <t xml:space="preserve">MULTIEXERCITADOR COM SEIS FUNCOES, EM TUBO DE ACO CARBONO, PINTURA NO PROCESSO ELETROSTATICO - EQUIPAMENTO DE GINASTICA PARA ACADEMIA AO AR LIVRE / ACADEMIA DA TERCEIRA IDADE - ATI                                                                                                                                                                                                                                                                                                                      </t>
  </si>
  <si>
    <t xml:space="preserve">5.649,42</t>
  </si>
  <si>
    <t xml:space="preserve">NIPEL PVC, ROSCAVEL, 1 1/2",  AGUA FRIA PREDIAL                                                                                                                                                                                                                                                                                                                                                                                                                                                           </t>
  </si>
  <si>
    <t xml:space="preserve">NIPEL PVC, ROSCAVEL, 1 1/4",  AGUA FRIA PREDIAL                                                                                                                                                                                                                                                                                                                                                                                                                                                           </t>
  </si>
  <si>
    <t xml:space="preserve">7,18</t>
  </si>
  <si>
    <t xml:space="preserve">NIPEL PVC, ROSCAVEL, 1/2",  AGUA FRIA PREDIAL                                                                                                                                                                                                                                                                                                                                                                                                                                                             </t>
  </si>
  <si>
    <t xml:space="preserve">1,21</t>
  </si>
  <si>
    <t xml:space="preserve">NIPEL PVC, ROSCAVEL, 1",  AGUA FRIA PREDIAL                                                                                                                                                                                                                                                                                                                                                                                                                                                               </t>
  </si>
  <si>
    <t xml:space="preserve">3,47</t>
  </si>
  <si>
    <t xml:space="preserve">NIPEL PVC, ROSCAVEL, 2",  AGUA FRIA PREDIAL                                                                                                                                                                                                                                                                                                                                                                                                                                                               </t>
  </si>
  <si>
    <t xml:space="preserve">15,51</t>
  </si>
  <si>
    <t xml:space="preserve">NIPEL PVC, ROSCAVEL, 3/4",  AGUA FRIA PREDIAL                                                                                                                                                                                                                                                                                                                                                                                                                                                             </t>
  </si>
  <si>
    <t xml:space="preserve">1,73</t>
  </si>
  <si>
    <t xml:space="preserve">NIPLE DE FERRO GALVANIZADO, COM ROSCA BSP, DE 1 1/2"                                                                                                                                                                                                                                                                                                                                                                                                                                                      </t>
  </si>
  <si>
    <t xml:space="preserve">20,28</t>
  </si>
  <si>
    <t xml:space="preserve">NIPLE DE FERRO GALVANIZADO, COM ROSCA BSP, DE 1 1/4"                                                                                                                                                                                                                                                                                                                                                                                                                                                      </t>
  </si>
  <si>
    <t xml:space="preserve">NIPLE DE FERRO GALVANIZADO, COM ROSCA BSP, DE 1/2"                                                                                                                                                                                                                                                                                                                                                                                                                                                        </t>
  </si>
  <si>
    <t xml:space="preserve">5,07</t>
  </si>
  <si>
    <t xml:space="preserve">NIPLE DE FERRO GALVANIZADO, COM ROSCA BSP, DE 1"                                                                                                                                                                                                                                                                                                                                                                                                                                                          </t>
  </si>
  <si>
    <t xml:space="preserve">10,37</t>
  </si>
  <si>
    <t xml:space="preserve">NIPLE DE FERRO GALVANIZADO, COM ROSCA BSP, DE 2 1/2"                                                                                                                                                                                                                                                                                                                                                                                                                                                      </t>
  </si>
  <si>
    <t xml:space="preserve">48,28</t>
  </si>
  <si>
    <t xml:space="preserve">NIPLE DE FERRO GALVANIZADO, COM ROSCA BSP, DE 2"                                                                                                                                                                                                                                                                                                                                                                                                                                                          </t>
  </si>
  <si>
    <t xml:space="preserve">31,55</t>
  </si>
  <si>
    <t xml:space="preserve">NIPLE DE FERRO GALVANIZADO, COM ROSCA BSP, DE 3/4"                                                                                                                                                                                                                                                                                                                                                                                                                                                        </t>
  </si>
  <si>
    <t xml:space="preserve">7,03</t>
  </si>
  <si>
    <t xml:space="preserve">NIPLE DE FERRO GALVANIZADO, COM ROSCA BSP, DE 3"                                                                                                                                                                                                                                                                                                                                                                                                                                                          </t>
  </si>
  <si>
    <t xml:space="preserve">78,54</t>
  </si>
  <si>
    <t xml:space="preserve">NIPLE DE FERRO GALVANIZADO, COM ROSCA BSP, DE 4"                                                                                                                                                                                                                                                                                                                                                                                                                                                          </t>
  </si>
  <si>
    <t xml:space="preserve">126,45</t>
  </si>
  <si>
    <t xml:space="preserve">NIPLE DE FERRO GALVANIZADO, COM ROSCA BSP, DE 5"                                                                                                                                                                                                                                                                                                                                                                                                                                                          </t>
  </si>
  <si>
    <t xml:space="preserve">279,14</t>
  </si>
  <si>
    <t xml:space="preserve">NIPLE DE FERRO GALVANIZADO, COM ROSCA BSP, DE 6"                                                                                                                                                                                                                                                                                                                                                                                                                                                          </t>
  </si>
  <si>
    <t xml:space="preserve">463,80</t>
  </si>
  <si>
    <t xml:space="preserve">NIPLE DE REDUCAO DE FERRO GALVANIZADO, COM ROSCA BSP, DE 1 1/2" X 1 1/4"                                                                                                                                                                                                                                                                                                                                                                                                                                  </t>
  </si>
  <si>
    <t xml:space="preserve">NIPLE DE REDUCAO DE FERRO GALVANIZADO, COM ROSCA BSP, DE 1 1/2" X 1"                                                                                                                                                                                                                                                                                                                                                                                                                                      </t>
  </si>
  <si>
    <t xml:space="preserve">NIPLE DE REDUCAO DE FERRO GALVANIZADO, COM ROSCA BSP, DE 1 1/2" X 3/4"                                                                                                                                                                                                                                                                                                                                                                                                                                    </t>
  </si>
  <si>
    <t xml:space="preserve">NIPLE DE REDUCAO DE FERRO GALVANIZADO, COM ROSCA BSP, DE 1 1/4" X 1/2"                                                                                                                                                                                                                                                                                                                                                                                                                                    </t>
  </si>
  <si>
    <t xml:space="preserve">21,55</t>
  </si>
  <si>
    <t xml:space="preserve">NIPLE DE REDUCAO DE FERRO GALVANIZADO, COM ROSCA BSP, DE 1 1/4" X 1"                                                                                                                                                                                                                                                                                                                                                                                                                                      </t>
  </si>
  <si>
    <t xml:space="preserve">20,93</t>
  </si>
  <si>
    <t xml:space="preserve">NIPLE DE REDUCAO DE FERRO GALVANIZADO, COM ROSCA BSP, DE 1 1/4" X 3/4"                                                                                                                                                                                                                                                                                                                                                                                                                                    </t>
  </si>
  <si>
    <t xml:space="preserve">NIPLE DE REDUCAO DE FERRO GALVANIZADO, COM ROSCA BSP, DE 1/2" X 1/4"                                                                                                                                                                                                                                                                                                                                                                                                                                      </t>
  </si>
  <si>
    <t xml:space="preserve">6,19</t>
  </si>
  <si>
    <t xml:space="preserve">NIPLE DE REDUCAO DE FERRO GALVANIZADO, COM ROSCA BSP, DE 1" X 1/2"                                                                                                                                                                                                                                                                                                                                                                                                                                        </t>
  </si>
  <si>
    <t xml:space="preserve">NIPLE DE REDUCAO DE FERRO GALVANIZADO, COM ROSCA BSP, DE 1" X 3/4"                                                                                                                                                                                                                                                                                                                                                                                                                                        </t>
  </si>
  <si>
    <t xml:space="preserve">NIPLE DE REDUCAO DE FERRO GALVANIZADO, COM ROSCA BSP, DE 2 1/2" X 2"                                                                                                                                                                                                                                                                                                                                                                                                                                      </t>
  </si>
  <si>
    <t xml:space="preserve">66,88</t>
  </si>
  <si>
    <t xml:space="preserve">NIPLE DE REDUCAO DE FERRO GALVANIZADO, COM ROSCA BSP, DE 2" X 1 1/2"                                                                                                                                                                                                                                                                                                                                                                                                                                      </t>
  </si>
  <si>
    <t xml:space="preserve">40,41</t>
  </si>
  <si>
    <t xml:space="preserve">NIPLE DE REDUCAO DE FERRO GALVANIZADO, COM ROSCA BSP, DE 2" X 1 1/4"                                                                                                                                                                                                                                                                                                                                                                                                                                      </t>
  </si>
  <si>
    <t xml:space="preserve">NIPLE DE REDUCAO DE FERRO GALVANIZADO, COM ROSCA BSP, DE 2" X 1"                                                                                                                                                                                                                                                                                                                                                                                                                                          </t>
  </si>
  <si>
    <t xml:space="preserve">NIPLE DE REDUCAO DE FERRO GALVANIZADO, COM ROSCA BSP, DE 3/4" X 1/2"                                                                                                                                                                                                                                                                                                                                                                                                                                      </t>
  </si>
  <si>
    <t xml:space="preserve">NIPLE DE REDUCAO DE FERRO GALVANIZADO, COM ROSCA BSP, DE 3" X 2 1/2"                                                                                                                                                                                                                                                                                                                                                                                                                                      </t>
  </si>
  <si>
    <t xml:space="preserve">122,14</t>
  </si>
  <si>
    <t xml:space="preserve">NIPLE DE REDUCAO DE FERRO GALVANIZADO, COM ROSCA BSP, DE 3" X 2"                                                                                                                                                                                                                                                                                                                                                                                                                                          </t>
  </si>
  <si>
    <t xml:space="preserve">107,87</t>
  </si>
  <si>
    <t xml:space="preserve">NIPLE SEXTAVADO EM ACO CARBONO, COM ROSCA BSP, PRESSAO 3.000 LBS, DN 1 1/2"                                                                                                                                                                                                                                                                                                                                                                                                                               </t>
  </si>
  <si>
    <t xml:space="preserve">55,76</t>
  </si>
  <si>
    <t xml:space="preserve">NIPLE SEXTAVADO EM ACO CARBONO, COM ROSCA BSP, PRESSAO 3.000 LBS, DN 1 1/4"                                                                                                                                                                                                                                                                                                                                                                                                                               </t>
  </si>
  <si>
    <t xml:space="preserve">37,62</t>
  </si>
  <si>
    <t xml:space="preserve">NIPLE SEXTAVADO EM ACO CARBONO, COM ROSCA BSP, PRESSAO 3.000 LBS, DN 1/2"                                                                                                                                                                                                                                                                                                                                                                                                                                 </t>
  </si>
  <si>
    <t xml:space="preserve">NIPLE SEXTAVADO EM ACO CARBONO, COM ROSCA BSP, PRESSAO 3.000 LBS, DN 1"                                                                                                                                                                                                                                                                                                                                                                                                                                   </t>
  </si>
  <si>
    <t xml:space="preserve">24,92</t>
  </si>
  <si>
    <t xml:space="preserve">NIPLE SEXTAVADO EM ACO CARBONO, COM ROSCA BSP, PRESSAO 3.000 LBS, DN 2 1/2"                                                                                                                                                                                                                                                                                                                                                                                                                               </t>
  </si>
  <si>
    <t xml:space="preserve">145,75</t>
  </si>
  <si>
    <t xml:space="preserve">NIPLE SEXTAVADO EM ACO CARBONO, COM ROSCA BSP, PRESSAO 3.000 LBS, DN 2"                                                                                                                                                                                                                                                                                                                                                                                                                                   </t>
  </si>
  <si>
    <t xml:space="preserve">91,74</t>
  </si>
  <si>
    <t xml:space="preserve">NIPLE SEXTAVADO EM ACO CARBONO, COM ROSCA BSP, PRESSAO 3.000 LBS, DN 3/4"                                                                                                                                                                                                                                                                                                                                                                                                                                 </t>
  </si>
  <si>
    <t xml:space="preserve">16,60</t>
  </si>
  <si>
    <t xml:space="preserve">NIVELADOR                                                                                                                                                                                                                                                                                                                                                                                                                                                                                                 </t>
  </si>
  <si>
    <t xml:space="preserve">8,06</t>
  </si>
  <si>
    <t xml:space="preserve">NIVELADOR (MENSALISTA)                                                                                                                                                                                                                                                                                                                                                                                                                                                                                    </t>
  </si>
  <si>
    <t xml:space="preserve">1.426,12</t>
  </si>
  <si>
    <t xml:space="preserve">NOBREAK TRIFASICO, DE 10 KVA FATOR DE POTENCIA DE 0,8, AUTONOMIA MINIMA DE 30 MINUTOS A PLENA CARGA                                                                                                                                                                                                                                                                                                                                                                                                       </t>
  </si>
  <si>
    <t xml:space="preserve">68.456,48</t>
  </si>
  <si>
    <t xml:space="preserve">NOBREAK TRIFASICO, DE 15 KVA FATOR DE POTENCIA DE 0,8, AUTONOMIA MINIMA DE 30 MINUTOS A PLENA CARGA                                                                                                                                                                                                                                                                                                                                                                                                       </t>
  </si>
  <si>
    <t xml:space="preserve">99.925,11</t>
  </si>
  <si>
    <t xml:space="preserve">NOBREAK TRIFASICO, DE 20 KVA FATOR DE POTENCIA DE 0,8, AUTONOMIA MINIMA DE 30 MINUTOS A PLENA CARGA                                                                                                                                                                                                                                                                                                                                                                                                       </t>
  </si>
  <si>
    <t xml:space="preserve">120.925,74</t>
  </si>
  <si>
    <t xml:space="preserve">NOBREAK TRIFASICO, DE 25 KVA FATOR DE POTENCIA DE 0,8, AUTONOMIA MINIMA DE 30 MINUTOS A PLENA CARGA                                                                                                                                                                                                                                                                                                                                                                                                       </t>
  </si>
  <si>
    <t xml:space="preserve">189.432,90</t>
  </si>
  <si>
    <t xml:space="preserve">NOBREAK TRIFASICO, DE 5 KVA FATOR DE POTENCIA DE 0,8, AUTONOMIA MINIMA DE 30 MINUTOS A PLENA CARGA                                                                                                                                                                                                                                                                                                                                                                                                        </t>
  </si>
  <si>
    <t xml:space="preserve">54.737,08</t>
  </si>
  <si>
    <t xml:space="preserve">NUMERO / ALGARISMO PARA RESIDENCIA (FACHADA), EM ZAMAC, COM ALTURA DE APROX *45* MM, INCLUSIVE PARAFUSOS                                                                                                                                                                                                                                                                                                                                                                                                  </t>
  </si>
  <si>
    <t xml:space="preserve">3,68</t>
  </si>
  <si>
    <t xml:space="preserve">NUMERO / ALGARISMO PARA RESIDENCIA (FACHADA), EM ZAMAC, COM ALTURA DE APROX 125 MM, INCLUSIVE PARAFUSOS                                                                                                                                                                                                                                                                                                                                                                                                   </t>
  </si>
  <si>
    <t xml:space="preserve">10,82</t>
  </si>
  <si>
    <t xml:space="preserve">OCULOS DE SEGURANCA CONTRA IMPACTOS COM LENTE INCOLOR, ARMACAO NYLON, COM PROTECAO UVA E UVB                                                                                                                                                                                                                                                                                                                                                                                                              </t>
  </si>
  <si>
    <t xml:space="preserve">5,46</t>
  </si>
  <si>
    <t xml:space="preserve">OLEO COMBUSTIVEL BPF A GRANEL                                                                                                                                                                                                                                                                                                                                                                                                                                                                             </t>
  </si>
  <si>
    <t xml:space="preserve">3,51</t>
  </si>
  <si>
    <t xml:space="preserve">OLEO DIESEL COMBUSTIVEL COMUM                                                                                                                                                                                                                                                                                                                                                                                                                                                                             </t>
  </si>
  <si>
    <t xml:space="preserve">OLEO LUBRIFICANTE PARA MOTORES DE EQUIPAMENTOS PESADOS (CAMINHOES, TRATORES, RETROS E ETC)                                                                                                                                                                                                                                                                                                                                                                                                                </t>
  </si>
  <si>
    <t xml:space="preserve">23,25</t>
  </si>
  <si>
    <t xml:space="preserve">OLHO MAGICO PARA PORTAS, EM LATAO, COM LENTE DE POLICARBONATO, ANGULO DE *200* GRAUS, ESPESSURA ENTRE *25 E 46* MM, INCLUINDO FECHO JANELA                                                                                                                                                                                                                                                                                                                                                                </t>
  </si>
  <si>
    <t xml:space="preserve">16,08</t>
  </si>
  <si>
    <t xml:space="preserve">OPERADOR DE BATE-ESTACAS                                                                                                                                                                                                                                                                                                                                                                                                                                                                                  </t>
  </si>
  <si>
    <t xml:space="preserve">22,47</t>
  </si>
  <si>
    <t xml:space="preserve">OPERADOR DE BATE-ESTACAS (MENSALISTA)                                                                                                                                                                                                                                                                                                                                                                                                                                                                     </t>
  </si>
  <si>
    <t xml:space="preserve">3.965,88</t>
  </si>
  <si>
    <t xml:space="preserve">OPERADOR DE BETONEIRA (CAMINHAO)                                                                                                                                                                                                                                                                                                                                                                                                                                                                          </t>
  </si>
  <si>
    <t xml:space="preserve">OPERADOR DE BETONEIRA (CAMINHAO) (MENSALISTA)                                                                                                                                                                                                                                                                                                                                                                                                                                                             </t>
  </si>
  <si>
    <t xml:space="preserve">3.225,62</t>
  </si>
  <si>
    <t xml:space="preserve">OPERADOR DE BETONEIRA ESTACIONARIA / MISTURADOR                                                                                                                                                                                                                                                                                                                                                                                                                                                           </t>
  </si>
  <si>
    <t xml:space="preserve">OPERADOR DE BETONEIRA ESTACIONARIA / MISTURADOR (MENSALISTA)                                                                                                                                                                                                                                                                                                                                                                                                                                              </t>
  </si>
  <si>
    <t xml:space="preserve">3.112,83</t>
  </si>
  <si>
    <t xml:space="preserve">OPERADOR DE COMPRESSOR DE AR OU COMPRESSORISTA                                                                                                                                                                                                                                                                                                                                                                                                                                                            </t>
  </si>
  <si>
    <t xml:space="preserve">OPERADOR DE COMPRESSOR DE AR OU COMPRESSORISTA (MENSALISTA)                                                                                                                                                                                                                                                                                                                                                                                                                                               </t>
  </si>
  <si>
    <t xml:space="preserve">3.577,21</t>
  </si>
  <si>
    <t xml:space="preserve">OPERADOR DE DEMARCADORA DE FAIXAS DE TRAFEGO (MENSALISTA)                                                                                                                                                                                                                                                                                                                                                                                                                                                 </t>
  </si>
  <si>
    <t xml:space="preserve">3.970,00</t>
  </si>
  <si>
    <t xml:space="preserve">OPERADOR DE DEMARCADORA DE FAIXAS DE TRAFEGO HORISTA                                                                                                                                                                                                                                                                                                                                                                                                                                                      </t>
  </si>
  <si>
    <t xml:space="preserve">OPERADOR DE ESCAVADEIRA                                                                                                                                                                                                                                                                                                                                                                                                                                                                                   </t>
  </si>
  <si>
    <t xml:space="preserve">24,65</t>
  </si>
  <si>
    <t xml:space="preserve">OPERADOR DE ESCAVADEIRA (MENSALISTA)                                                                                                                                                                                                                                                                                                                                                                                                                                                                      </t>
  </si>
  <si>
    <t xml:space="preserve">4.348,96</t>
  </si>
  <si>
    <t xml:space="preserve">OPERADOR DE GUINCHO OU GUINCHEIRO                                                                                                                                                                                                                                                                                                                                                                                                                                                                         </t>
  </si>
  <si>
    <t xml:space="preserve">14,16</t>
  </si>
  <si>
    <t xml:space="preserve">OPERADOR DE GUINCHO OU GUINCHEIRO (MENSALISTA)                                                                                                                                                                                                                                                                                                                                                                                                                                                            </t>
  </si>
  <si>
    <t xml:space="preserve">2.499,92</t>
  </si>
  <si>
    <t xml:space="preserve">OPERADOR DE GUINDASTE                                                                                                                                                                                                                                                                                                                                                                                                                                                                                     </t>
  </si>
  <si>
    <t xml:space="preserve">OPERADOR DE GUINDASTE (MENSALISTA)                                                                                                                                                                                                                                                                                                                                                                                                                                                                        </t>
  </si>
  <si>
    <t xml:space="preserve">OPERADOR DE JATO ABRASIVO OU JATISTA                                                                                                                                                                                                                                                                                                                                                                                                                                                                      </t>
  </si>
  <si>
    <t xml:space="preserve">22,06</t>
  </si>
  <si>
    <t xml:space="preserve">OPERADOR DE JATO ABRASIVO OU JATISTA (MENSALISTA)                                                                                                                                                                                                                                                                                                                                                                                                                                                         </t>
  </si>
  <si>
    <t xml:space="preserve">3.893,29</t>
  </si>
  <si>
    <t xml:space="preserve">OPERADOR DE MAQUINAS E TRATORES DIVERSOS (TERRAPLANAGEM)                                                                                                                                                                                                                                                                                                                                                                                                                                                  </t>
  </si>
  <si>
    <t xml:space="preserve">OPERADOR DE MAQUINAS E TRATORES DIVERSOS (TERRAPLANAGEM) (MENSALISTA)                                                                                                                                                                                                                                                                                                                                                                                                                                     </t>
  </si>
  <si>
    <t xml:space="preserve">OPERADOR DE MARTELETE OU MARTELETEIRO                                                                                                                                                                                                                                                                                                                                                                                                                                                                     </t>
  </si>
  <si>
    <t xml:space="preserve">OPERADOR DE MARTELETE OU MARTELETEIRO (MENSALISTA)                                                                                                                                                                                                                                                                                                                                                                                                                                                        </t>
  </si>
  <si>
    <t xml:space="preserve">2.367,36</t>
  </si>
  <si>
    <t xml:space="preserve">OPERADOR DE MOTO SCRAPER                                                                                                                                                                                                                                                                                                                                                                                                                                                                                  </t>
  </si>
  <si>
    <t xml:space="preserve">22,88</t>
  </si>
  <si>
    <t xml:space="preserve">OPERADOR DE MOTO SCRAPER (MENSALISTA)                                                                                                                                                                                                                                                                                                                                                                                                                                                                     </t>
  </si>
  <si>
    <t xml:space="preserve">4.037,66</t>
  </si>
  <si>
    <t xml:space="preserve">OPERADOR DE MOTONIVELADORA                                                                                                                                                                                                                                                                                                                                                                                                                                                                                </t>
  </si>
  <si>
    <t xml:space="preserve">28,07</t>
  </si>
  <si>
    <t xml:space="preserve">OPERADOR DE MOTONIVELADORA (MENSALISTA)                                                                                                                                                                                                                                                                                                                                                                                                                                                                   </t>
  </si>
  <si>
    <t xml:space="preserve">4.953,48</t>
  </si>
  <si>
    <t xml:space="preserve">OPERADOR DE PA CARREGADEIRA                                                                                                                                                                                                                                                                                                                                                                                                                                                                               </t>
  </si>
  <si>
    <t xml:space="preserve">19,63</t>
  </si>
  <si>
    <t xml:space="preserve">OPERADOR DE PA CARREGADEIRA (MENSALISTA)                                                                                                                                                                                                                                                                                                                                                                                                                                                                  </t>
  </si>
  <si>
    <t xml:space="preserve">3.464,00</t>
  </si>
  <si>
    <t xml:space="preserve">OPERADOR DE PAVIMENTADORA / MESA VIBROACABADORA (MENSALISTA)                                                                                                                                                                                                                                                                                                                                                                                                                                              </t>
  </si>
  <si>
    <t xml:space="preserve">4.168,50</t>
  </si>
  <si>
    <t xml:space="preserve">OPERADOR DE PAVIMENTADORA / MESA VIBROACABADORA HORISTA                                                                                                                                                                                                                                                                                                                                                                                                                                                   </t>
  </si>
  <si>
    <t xml:space="preserve">23,61</t>
  </si>
  <si>
    <t xml:space="preserve">OPERADOR DE ROLO COMPACTADOR                                                                                                                                                                                                                                                                                                                                                                                                                                                                              </t>
  </si>
  <si>
    <t xml:space="preserve">OPERADOR DE ROLO COMPACTADOR (MENSALISTA)                                                                                                                                                                                                                                                                                                                                                                                                                                                                 </t>
  </si>
  <si>
    <t xml:space="preserve">OPERADOR DE TRATOR - EXCLUSIVE AGROPECUARIA                                                                                                                                                                                                                                                                                                                                                                                                                                                               </t>
  </si>
  <si>
    <t xml:space="preserve">OPERADOR DE TRATOR - EXCLUSIVE AGROPECUARIA (MENSALISTA)                                                                                                                                                                                                                                                                                                                                                                                                                                                  </t>
  </si>
  <si>
    <t xml:space="preserve">OPERADOR DE USINA DE ASFALTO, DE SOLOS OU DE CONCRETO                                                                                                                                                                                                                                                                                                                                                                                                                                                     </t>
  </si>
  <si>
    <t xml:space="preserve">OPERADOR DE USINA DE ASFALTO, DE SOLOS OU DE CONCRETO (MENSALISTA)                                                                                                                                                                                                                                                                                                                                                                                                                                        </t>
  </si>
  <si>
    <t xml:space="preserve">3.579,76</t>
  </si>
  <si>
    <t xml:space="preserve">OXIGENIO, RECARGA PARA CILINDRO DE CONJUNTO OXICORTE GRANDE                                                                                                                                                                                                                                                                                                                                                                                                                                               </t>
  </si>
  <si>
    <t xml:space="preserve">11,14</t>
  </si>
  <si>
    <t xml:space="preserve">PA CARREGADEIRA SOBRE RODAS, POTENCIA BRUTA *127* CV, CAPACIDADE DA CACAMBA DE 2,0 A 2,4 M3, PESO OPERACIONAL MAXIMO DE 10330 KG                                                                                                                                                                                                                                                                                                                                                                          </t>
  </si>
  <si>
    <t xml:space="preserve">501.720,00</t>
  </si>
  <si>
    <t xml:space="preserve">PA CARREGADEIRA SOBRE RODAS, POTENCIA LIQUIDA 128 HP, CAPACIDADE DA CACAMBA DE 1,7 A 2,8 M3, PESO OPERACIONAL MAXIMO DE 11632 KG                                                                                                                                                                                                                                                                                                                                                                          </t>
  </si>
  <si>
    <t xml:space="preserve">565.000,00</t>
  </si>
  <si>
    <t xml:space="preserve">PA CARREGADEIRA SOBRE RODAS, POTENCIA LIQUIDA 197 HP, CAPACIDADE DA CACAMBA DE 2,5 A 3,5 M3, PESO OPERACIONAL MAXIMO DE 18338 KG                                                                                                                                                                                                                                                                                                                                                                          </t>
  </si>
  <si>
    <t xml:space="preserve">783.466,62</t>
  </si>
  <si>
    <t xml:space="preserve">PA CARREGADEIRA SOBRE RODAS, POTENCIA LIQUIDA 213 HP, CAPACIDADE DA CACAMBA DE 1,9 A 3,5 M3, PESO OPERACIONAL MAXIMO DE 19234 KG                                                                                                                                                                                                                                                                                                                                                                          </t>
  </si>
  <si>
    <t xml:space="preserve">891.946,62</t>
  </si>
  <si>
    <t xml:space="preserve">PA CARREGADEIRA SOBRE RODAS, POTENCIA 152 HP, CAPACIDADE DA CACAMBA DE 1,53 A 2,30 M3, PESO OPERACIONAL MAXIMO DE 10216 KG                                                                                                                                                                                                                                                                                                                                                                                </t>
  </si>
  <si>
    <t xml:space="preserve">520.553,31</t>
  </si>
  <si>
    <t xml:space="preserve">PA DE LIXO PLASTICA, CABO LONGO                                                                                                                                                                                                                                                                                                                                                                                                                                                                           </t>
  </si>
  <si>
    <t xml:space="preserve">PAINEL DE LA DE VIDRO SEM REVESTIMENTO PSI 20, E = 25 MM, DE 1200 X 600 MM                                                                                                                                                                                                                                                                                                                                                                                                                                </t>
  </si>
  <si>
    <t xml:space="preserve">17,53</t>
  </si>
  <si>
    <t xml:space="preserve">PAINEL DE LA DE VIDRO SEM REVESTIMENTO PSI 20, E = 50 MM, DE 1200 X 600 MM                                                                                                                                                                                                                                                                                                                                                                                                                                </t>
  </si>
  <si>
    <t xml:space="preserve">39,47</t>
  </si>
  <si>
    <t xml:space="preserve">PAINEL DE LA DE VIDRO SEM REVESTIMENTO PSI 40, E = 25 MM, DE 1200 X 600 MM                                                                                                                                                                                                                                                                                                                                                                                                                                </t>
  </si>
  <si>
    <t xml:space="preserve">30,65</t>
  </si>
  <si>
    <t xml:space="preserve">PAINEL DE LA DE VIDRO SEM REVESTIMENTO PSI 40, E = 50 MM, DE 1200 X 600 MM                                                                                                                                                                                                                                                                                                                                                                                                                                </t>
  </si>
  <si>
    <t xml:space="preserve">64,69</t>
  </si>
  <si>
    <t xml:space="preserve">PAINEL ESTRUTURAL PARA LAJE SECA REVESTIDO EM PLACA CIMENTICIA, DE 1,20 X 2,50 M, E = 23 MM                                                                                                                                                                                                                                                                                                                                                                                                               </t>
  </si>
  <si>
    <t xml:space="preserve">105,89</t>
  </si>
  <si>
    <t xml:space="preserve">PAINEL ESTRUTURAL PARA LAJE SECA REVESTIDO EM PLACA CIMENTICIA, DE 1,20 X 2,50 M, E = 40 MM                                                                                                                                                                                                                                                                                                                                                                                                               </t>
  </si>
  <si>
    <t xml:space="preserve">119,82</t>
  </si>
  <si>
    <t xml:space="preserve">PAINEL ESTRUTURAL PARA LAJE SECA REVESTIDO EM PLACA CIMENTICIA, DE 1,20 X 2,50 M, E = 55 MM                                                                                                                                                                                                                                                                                                                                                                                                               </t>
  </si>
  <si>
    <t xml:space="preserve">180,78</t>
  </si>
  <si>
    <t xml:space="preserve">PAINEL TERMOISOLANTE PARA FECHAMENTOS VERTICAIS (INCLUI PARAFUSOS DE FIXACAO) REVESTIDO EM ACO GALVALUME, LARGURA UTIL DE 1100 MM, REVESTIMENTO COM ESPESSURA DE 0,50 MM, COM PRE-PINTURA NAS DUAS FACES, NUCLEO EM POLIURETANO (PUR) COM ESPESSURA 40/50 MM                                                                                                                                                                                                                                              </t>
  </si>
  <si>
    <t xml:space="preserve">335,57</t>
  </si>
  <si>
    <t xml:space="preserve">PAINEL TERMOISOLANTE PARA FECHAMENTOS VERTICAIS (INCLUI PARAFUSOS DE FIXACAO) REVESTIDO EM ACO GALVALUME, LARGURA UTIL DE 1100 MM, REVESTIMENTO COM ESPESSURA DE 0,50 MM, COM PRE-PINTURA NAS DUAS FACES, NUCLEO EM POLIURETANO (PUR) COM ESPESSURA 70/80 MM                                                                                                                                                                                                                                              </t>
  </si>
  <si>
    <t xml:space="preserve">397,83</t>
  </si>
  <si>
    <t xml:space="preserve">PAPEL KRAFT BETUMADO                                                                                                                                                                                                                                                                                                                                                                                                                                                                                      </t>
  </si>
  <si>
    <t xml:space="preserve">PAPELEIRA DE PAREDE EM METAL CROMADO SEM TAMPA                                                                                                                                                                                                                                                                                                                                                                                                                                                            </t>
  </si>
  <si>
    <t xml:space="preserve">PAPELEIRA PLASTICA TIPO DISPENSER PARA PAPEL HIGIENICO ROLAO                                                                                                                                                                                                                                                                                                                                                                                                                                              </t>
  </si>
  <si>
    <t xml:space="preserve">38,66</t>
  </si>
  <si>
    <t xml:space="preserve">PAR DE TABELAS DE BASQUETE EM COMPENSADO NAVAL, OFICIAL, 1800 X 1200 MM, INCLUINDO ARO DE METAL E REDE EM POLIPROPILENO 100% (SEM SUPORTE DE FIXACAO)                                                                                                                                                                                                                                                                                                                                                     </t>
  </si>
  <si>
    <t xml:space="preserve">2.417,76</t>
  </si>
  <si>
    <t xml:space="preserve">PARA-RAIOS DE DISTRIBUICAO, TENSAO NOMINAL 15 KV, CORRENTE NOMINAL DE DESCARGA 5 KA                                                                                                                                                                                                                                                                                                                                                                                                                       </t>
  </si>
  <si>
    <t xml:space="preserve">155,41</t>
  </si>
  <si>
    <t xml:space="preserve">PARA-RAIOS DE DISTRIBUICAO, TENSAO NOMINAL 30 KV, CORRENTE NOMINAL DE DESCARGA 10 KA                                                                                                                                                                                                                                                                                                                                                                                                                      </t>
  </si>
  <si>
    <t xml:space="preserve">282,17</t>
  </si>
  <si>
    <t xml:space="preserve">PARA-RAIOS TIPO FRANKLIN 350 MM, EM LATAO CROMADO, DUAS DESCIDAS, PARA PROTECAO DE EDIFICACOES CONTRA DESCARGAS ATMOSFERICAS                                                                                                                                                                                                                                                                                                                                                                              </t>
  </si>
  <si>
    <t xml:space="preserve">PARAFUSO CABECA TROMBETA E PONTA AGULHA (GN55), COMPRIMENTO 55 MM, EM ACO FOSFATIZADO, PARA FIXAR CHAPA DE GESSO EM PERFIL DRYWALL METALICO MAXIMO 0,7 MM                                                                                                                                                                                                                                                                                                                                                 </t>
  </si>
  <si>
    <t xml:space="preserve">0,24</t>
  </si>
  <si>
    <t xml:space="preserve">PARAFUSO DE ACO TIPO CHUMBADOR PARABOLT, DIAMETRO 1/2", COMPRIMENTO 75 MM                                                                                                                                                                                                                                                                                                                                                                                                                                 </t>
  </si>
  <si>
    <t xml:space="preserve">8,96</t>
  </si>
  <si>
    <t xml:space="preserve">PARAFUSO DE ACO TIPO CHUMBADOR PARABOLT, DIAMETRO 3/8", COMPRIMENTO 75 MM                                                                                                                                                                                                                                                                                                                                                                                                                                 </t>
  </si>
  <si>
    <t xml:space="preserve">PARAFUSO DE ACO ZINCADO COM ROSCA SOBERBA, CABECA CHATA E FENDA SIMPLES, DIAMETRO 2,5 MM, COMPRIMENTO * 9,5 * MM                                                                                                                                                                                                                                                                                                                                                                                          </t>
  </si>
  <si>
    <t xml:space="preserve">0,04</t>
  </si>
  <si>
    <t xml:space="preserve">PARAFUSO DE ACO ZINCADO COM ROSCA SOBERBA, CABECA CHATA E FENDA SIMPLES, DIAMETRO 4,2 MM, COMPRIMENTO * 32 * MM                                                                                                                                                                                                                                                                                                                                                                                           </t>
  </si>
  <si>
    <t xml:space="preserve">0,17</t>
  </si>
  <si>
    <t xml:space="preserve">PARAFUSO DE ACO ZINCADO COM ROSCA SOBERBA, CABECA CHATA E FENDA SIMPLES, DIAMETRO 4,8 MM, COMPRIMENTO 45 MM                                                                                                                                                                                                                                                                                                                                                                                               </t>
  </si>
  <si>
    <t xml:space="preserve">PARAFUSO DE FERRO POLIDO, SEXTAVADO, COM ROSCA INTEIRA, DIAMETRO 5/16", COMPRIMENTO 3/4", COM PORCA E ARRUELA LISA LEVE                                                                                                                                                                                                                                                                                                                                                                                   </t>
  </si>
  <si>
    <t xml:space="preserve">PARAFUSO DE FERRO POLIDO, SEXTAVADO, COM ROSCA PARCIAL, DIAMETRO 5/8", COMPRIMENTO 6", COM PORCA E ARRUELA DE PRESSAO MEDIA                                                                                                                                                                                                                                                                                                                                                                               </t>
  </si>
  <si>
    <t xml:space="preserve">9,60</t>
  </si>
  <si>
    <t xml:space="preserve">PARAFUSO DE LATAO COM ACABAMENTO CROMADO PARA FIXAR PECA SANITARIA, INCLUI PORCA CEGA, ARRUELA E BUCHA DE NYLON TAMANHO S-10                                                                                                                                                                                                                                                                                                                                                                              </t>
  </si>
  <si>
    <t xml:space="preserve">4,20</t>
  </si>
  <si>
    <t xml:space="preserve">PARAFUSO DE LATAO COM ROSCA SOBERBA, CABECA CHATA E FENDA SIMPLES, DIAMETRO 2,5 MM, COMPRIMENTO 12 MM                                                                                                                                                                                                                                                                                                                                                                                                     </t>
  </si>
  <si>
    <t xml:space="preserve">0,14</t>
  </si>
  <si>
    <t xml:space="preserve">PARAFUSO DE LATAO COM ROSCA SOBERBA, CABECA CHATA E FENDA SIMPLES, DIAMETRO 3,2 MM, COMPRIMENTO 16 MM                                                                                                                                                                                                                                                                                                                                                                                                     </t>
  </si>
  <si>
    <t xml:space="preserve">PARAFUSO DE LATAO COM ROSCA SOBERBA, CABECA CHATA E FENDA SIMPLES, DIAMETRO 4,8 MM, COMPRIMENTO 65 MM                                                                                                                                                                                                                                                                                                                                                                                                     </t>
  </si>
  <si>
    <t xml:space="preserve">PARAFUSO DRY WALL, EM ACO FOSFATIZADO, CABECA TROMBETA E PONTA AGULHA (TA), COMPRIMENTO 25 MM                                                                                                                                                                                                                                                                                                                                                                                                             </t>
  </si>
  <si>
    <t xml:space="preserve">0,09</t>
  </si>
  <si>
    <t xml:space="preserve">PARAFUSO DRY WALL, EM ACO FOSFATIZADO, CABECA TROMBETA E PONTA AGULHA (TA), COMPRIMENTO 35 MM                                                                                                                                                                                                                                                                                                                                                                                                             </t>
  </si>
  <si>
    <t xml:space="preserve">0,16</t>
  </si>
  <si>
    <t xml:space="preserve">PARAFUSO DRY WALL, EM ACO FOSFATIZADO, CABECA TROMBETA E PONTA AGULHA (TA), COMPRIMENTO 45 MM                                                                                                                                                                                                                                                                                                                                                                                                             </t>
  </si>
  <si>
    <t xml:space="preserve">PARAFUSO DRY WALL, EM ACO FOSFATIZADO, CABECA TROMBETA E PONTA BROCA (TB), COMPRIMENTO 25 MM                                                                                                                                                                                                                                                                                                                                                                                                              </t>
  </si>
  <si>
    <t xml:space="preserve">PARAFUSO DRY WALL, EM ACO FOSFATIZADO, CABECA TROMBETA E PONTA BROCA (TB), COMPRIMENTO 35 MM                                                                                                                                                                                                                                                                                                                                                                                                              </t>
  </si>
  <si>
    <t xml:space="preserve">PARAFUSO DRY WALL, EM ACO FOSFATIZADO, CABECA TROMBETA E PONTA BROCA (TB), COMPRIMENTO 45 MM                                                                                                                                                                                                                                                                                                                                                                                                              </t>
  </si>
  <si>
    <t xml:space="preserve">PARAFUSO DRY WALL, EM ACO ZINCADO, CABECA LENTILHA E PONTA AGULHA (LA), LARGURA 4,2 MM, COMPRIMENTO 13 MM                                                                                                                                                                                                                                                                                                                                                                                                 </t>
  </si>
  <si>
    <t xml:space="preserve">PARAFUSO DRY WALL, EM ACO ZINCADO, CABECA LENTILHA E PONTA BROCA (LB), LARGURA 4,2 MM, COMPRIMENTO 13 MM                                                                                                                                                                                                                                                                                                                                                                                                  </t>
  </si>
  <si>
    <t xml:space="preserve">0,23</t>
  </si>
  <si>
    <t xml:space="preserve">PARAFUSO EM ACO GALVANIZADO, TIPO MAQUINA, SEXTAVADO, SEM PORCA, DIAMETRO 1/2", COMPRIMENTO 2"                                                                                                                                                                                                                                                                                                                                                                                                            </t>
  </si>
  <si>
    <t xml:space="preserve">PARAFUSO FRANCES METRICO ZINCADO, DIAMETRO 12 MM, COMPRIMENTO 140MM, COM PORCA SEXTAVADA E ARRUELA DE PRESSAO MEDIA                                                                                                                                                                                                                                                                                                                                                                                       </t>
  </si>
  <si>
    <t xml:space="preserve">18,53</t>
  </si>
  <si>
    <t xml:space="preserve">PARAFUSO FRANCES METRICO ZINCADO, DIAMETRO 12 MM, COMPRIMENTO 150 MM, COM PORCA SEXTAVADA E ARRUELA DE PRESSAO MEDIA                                                                                                                                                                                                                                                                                                                                                                                      </t>
  </si>
  <si>
    <t xml:space="preserve">PARAFUSO FRANCES M16 EM ACO GALVANIZADO, COMPRIMENTO = 150 MM, DIAMETRO = 16 MM, CABECA ABAULADA                                                                                                                                                                                                                                                                                                                                                                                                          </t>
  </si>
  <si>
    <t xml:space="preserve">PARAFUSO FRANCES M16 EM ACO GALVANIZADO, COMPRIMENTO = 45 MM, DIAMETRO = 16 MM, CABECA ABAULADA                                                                                                                                                                                                                                                                                                                                                                                                           </t>
  </si>
  <si>
    <t xml:space="preserve">PARAFUSO FRANCES ZINCADO, DIAMETRO 1/2'', COMPRIMENTO 2'', COM PORCA E ARRUELA                                                                                                                                                                                                                                                                                                                                                                                                                            </t>
  </si>
  <si>
    <t xml:space="preserve">3,08</t>
  </si>
  <si>
    <t xml:space="preserve">PARAFUSO FRANCES ZINCADO, DIAMETRO 1/2", COMPRIMENTO 12", COM PORCA E ARRUELA LISA MEDIA                                                                                                                                                                                                                                                                                                                                                                                                                  </t>
  </si>
  <si>
    <t xml:space="preserve">13,04</t>
  </si>
  <si>
    <t xml:space="preserve">PARAFUSO FRANCES ZINCADO, DIAMETRO 1/2", COMPRIMENTO 15", COM PORCA E ARRUELA LISA MEDIA                                                                                                                                                                                                                                                                                                                                                                                                                  </t>
  </si>
  <si>
    <t xml:space="preserve">17,89</t>
  </si>
  <si>
    <t xml:space="preserve">PARAFUSO FRANCES ZINCADO, DIAMETRO 1/2", COMPRIMENTO 4", COM PORCA E ARRUELA                                                                                                                                                                                                                                                                                                                                                                                                                              </t>
  </si>
  <si>
    <t xml:space="preserve">4,40</t>
  </si>
  <si>
    <t xml:space="preserve">PARAFUSO M16 EM ACO GALVANIZADO, COMPRIMENTO = 125 MM, DIAMETRO = 16 MM, ROSCA MAQUINA, CABECA QUADRADA                                                                                                                                                                                                                                                                                                                                                                                                   </t>
  </si>
  <si>
    <t xml:space="preserve">6,13</t>
  </si>
  <si>
    <t xml:space="preserve">PARAFUSO M16 EM ACO GALVANIZADO, COMPRIMENTO = 150 MM, DIAMETRO = 16 MM, ROSCA MAQUINA, CABECA QUADRADA                                                                                                                                                                                                                                                                                                                                                                                                   </t>
  </si>
  <si>
    <t xml:space="preserve">6,74</t>
  </si>
  <si>
    <t xml:space="preserve">PARAFUSO M16 EM ACO GALVANIZADO, COMPRIMENTO = 200 MM, DIAMETRO = 16 MM, ROSCA MAQUINA, CABECA QUADRADA                                                                                                                                                                                                                                                                                                                                                                                                   </t>
  </si>
  <si>
    <t xml:space="preserve">8,14</t>
  </si>
  <si>
    <t xml:space="preserve">PARAFUSO M16 EM ACO GALVANIZADO, COMPRIMENTO = 250 MM, DIAMETRO = 16 MM, ROSCA MAQUINA, CABECA QUADRADA                                                                                                                                                                                                                                                                                                                                                                                                   </t>
  </si>
  <si>
    <t xml:space="preserve">8,99</t>
  </si>
  <si>
    <t xml:space="preserve">PARAFUSO M16 EM ACO GALVANIZADO, COMPRIMENTO = 300 MM, DIAMETRO = 16 MM, ROSCA DUPLA                                                                                                                                                                                                                                                                                                                                                                                                                      </t>
  </si>
  <si>
    <t xml:space="preserve">12,11</t>
  </si>
  <si>
    <t xml:space="preserve">PARAFUSO M16 EM ACO GALVANIZADO, COMPRIMENTO = 300 MM, DIAMETRO = 16 MM, ROSCA MAQUINA, CABECA QUADRADA                                                                                                                                                                                                                                                                                                                                                                                                   </t>
  </si>
  <si>
    <t xml:space="preserve">10,32</t>
  </si>
  <si>
    <t xml:space="preserve">PARAFUSO M16 EM ACO GALVANIZADO, COMPRIMENTO = 350 MM, DIAMETRO = 16 MM, ROSCA MAQUINA, CABECA QUADRADA                                                                                                                                                                                                                                                                                                                                                                                                   </t>
  </si>
  <si>
    <t xml:space="preserve">12,05</t>
  </si>
  <si>
    <t xml:space="preserve">PARAFUSO M16 EM ACO GALVANIZADO, COMPRIMENTO = 400 MM, DIAMETRO = 16 MM, ROSCA DUPLA                                                                                                                                                                                                                                                                                                                                                                                                                      </t>
  </si>
  <si>
    <t xml:space="preserve">16,01</t>
  </si>
  <si>
    <t xml:space="preserve">PARAFUSO M16 EM ACO GALVANIZADO, COMPRIMENTO = 450 MM, DIAMETRO = 16 MM, ROSCA MAQUINA, CABECA QUADRADA                                                                                                                                                                                                                                                                                                                                                                                                   </t>
  </si>
  <si>
    <t xml:space="preserve">18,16</t>
  </si>
  <si>
    <t xml:space="preserve">PARAFUSO M16 EM ACO GALVANIZADO, COMPRIMENTO = 500 MM, DIAMETRO = 16 MM, ROSCA MAQUINA, COM CABECA SEXTAVADA E PORCA                                                                                                                                                                                                                                                                                                                                                                                      </t>
  </si>
  <si>
    <t xml:space="preserve">19,75</t>
  </si>
  <si>
    <t xml:space="preserve">PARAFUSO NIQUELADO COM ACABAMENTO CROMADO PARA FIXAR PECA SANITARIA, INCLUI PORCA CEGA, ARRUELA E BUCHA DE NYLON TAMANHO S-10                                                                                                                                                                                                                                                                                                                                                                             </t>
  </si>
  <si>
    <t xml:space="preserve">21,30</t>
  </si>
  <si>
    <t xml:space="preserve">PARAFUSO NIQUELADO 3 1/2" COM ACABAMENTO CROMADO PARA FIXAR PECA SANITARIA, INCLUI PORCA CEGA, ARRUELA E BUCHA DE NYLON TAMANHO S-8                                                                                                                                                                                                                                                                                                                                                                       </t>
  </si>
  <si>
    <t xml:space="preserve">PARAFUSO ROSCA SOBERBA ZINCADO CABECA CHATA FENDA SIMPLES 3,2 X 20 MM (3/4 ")                                                                                                                                                                                                                                                                                                                                                                                                                             </t>
  </si>
  <si>
    <t xml:space="preserve">0,03</t>
  </si>
  <si>
    <t xml:space="preserve">PARAFUSO ROSCA SOBERBA ZINCADO CABECA CHATA FENDA SIMPLES 3,5 X 25 MM (1 ")                                                                                                                                                                                                                                                                                                                                                                                                                               </t>
  </si>
  <si>
    <t xml:space="preserve">PARAFUSO ROSCA SOBERBA ZINCADO CABECA CHATA FENDA SIMPLES 3,8 X 30 MM (1.1/4 ")                                                                                                                                                                                                                                                                                                                                                                                                                           </t>
  </si>
  <si>
    <t xml:space="preserve">PARAFUSO ROSCA SOBERBA ZINCADO CABECA CHATA FENDA SIMPLES 4,8 X 40 MM (1.1/2 ")                                                                                                                                                                                                                                                                                                                                                                                                                           </t>
  </si>
  <si>
    <t xml:space="preserve">0,12</t>
  </si>
  <si>
    <t xml:space="preserve">PARAFUSO ROSCA SOBERBA ZINCADO CABECA CHATA FENDA SIMPLES 5,5 X 50 MM (2 ")                                                                                                                                                                                                                                                                                                                                                                                                                               </t>
  </si>
  <si>
    <t xml:space="preserve">PARAFUSO ROSCA SOBERBA ZINCADO CABECA CHATA FENDA SIMPLES 5,5 X 65 MM (2.1/2 ")                                                                                                                                                                                                                                                                                                                                                                                                                           </t>
  </si>
  <si>
    <t xml:space="preserve">PARAFUSO ZINCADO ROSCA SOBERBA 5/16 " X 120 MM PARA TELHA FIBROCIMENTO                                                                                                                                                                                                                                                                                                                                                                                                                                    </t>
  </si>
  <si>
    <t xml:space="preserve">PARAFUSO ZINCADO ROSCA SOBERBA, CABECA SEXTAVADA, 5/16 " X 110 MM, PARA FIXACAO DE TELHA EM MADEIRA                                                                                                                                                                                                                                                                                                                                                                                                       </t>
  </si>
  <si>
    <t xml:space="preserve">PARAFUSO ZINCADO ROSCA SOBERBA, CABECA SEXTAVADA, 5/16 " X 150 MM, PARA FIXACAO DE TELHA EM MADEIRA                                                                                                                                                                                                                                                                                                                                                                                                       </t>
  </si>
  <si>
    <t xml:space="preserve">1,37</t>
  </si>
  <si>
    <t xml:space="preserve">PARAFUSO ZINCADO ROSCA SOBERBA, CABECA SEXTAVADA, 5/16 " X 180 MM, PARA FIXACAO DE TELHA EM MADEIRA                                                                                                                                                                                                                                                                                                                                                                                                       </t>
  </si>
  <si>
    <t xml:space="preserve">PARAFUSO ZINCADO ROSCA SOBERBA, CABECA SEXTAVADA, 5/16 " X 200 MM, PARA FIXACAO DE TELHA EM MADEIRA                                                                                                                                                                                                                                                                                                                                                                                                       </t>
  </si>
  <si>
    <t xml:space="preserve">1,85</t>
  </si>
  <si>
    <t xml:space="preserve">PARAFUSO ZINCADO ROSCA SOBERBA, CABECA SEXTAVADA, 5/16 " X 230 MM, PARA FIXACAO DE TELHA EM MADEIRA                                                                                                                                                                                                                                                                                                                                                                                                       </t>
  </si>
  <si>
    <t xml:space="preserve">PARAFUSO ZINCADO ROSCA SOBERBA, CABECA SEXTAVADA, 5/16 " X 250 MM, PARA FIXACAO DE TELHA EM MADEIRA                                                                                                                                                                                                                                                                                                                                                                                                       </t>
  </si>
  <si>
    <t xml:space="preserve">PARAFUSO ZINCADO ROSCA SOBERBA, CABECA SEXTAVADA, 5/16 " X 50 MM, PARA FIXACAO DE TELHA EM MADEIRA                                                                                                                                                                                                                                                                                                                                                                                                        </t>
  </si>
  <si>
    <t xml:space="preserve">PARAFUSO ZINCADO ROSCA SOBERBA, CABECA SEXTAVADA, 5/16 " X 85 MM, PARA FIXACAO DE TELHA EM MADEIRA                                                                                                                                                                                                                                                                                                                                                                                                        </t>
  </si>
  <si>
    <t xml:space="preserve">0,84</t>
  </si>
  <si>
    <t xml:space="preserve">PARAFUSO ZINCADO 5/16 " X 250 MM PARA FIXACAO DE TELHA DE FIBROCIMENTO CANALETE 49, INCLUI BUCHA NYLON S-10                                                                                                                                                                                                                                                                                                                                                                                               </t>
  </si>
  <si>
    <t xml:space="preserve">2,54</t>
  </si>
  <si>
    <t xml:space="preserve">PARAFUSO ZINCADO 5/16 " X 85 MM PARA FIXACAO DE TELHA DE FIBROCIMENTO CANALETE 90, INCLUI BUCHA NYLON S-10                                                                                                                                                                                                                                                                                                                                                                                                </t>
  </si>
  <si>
    <t xml:space="preserve">PARAFUSO ZINCADO, AUTOBROCANTE, FLANGEADO, 4,2 MM X 19 MM                                                                                                                                                                                                                                                                                                                                                                                                                                                 </t>
  </si>
  <si>
    <t xml:space="preserve">25,88</t>
  </si>
  <si>
    <t xml:space="preserve">PARAFUSO ZINCADO, SEXTAVADO, COM ROSCA INTEIRA, DIAMETRO 1/4", COMPRIMENTO 1/2"                                                                                                                                                                                                                                                                                                                                                                                                                           </t>
  </si>
  <si>
    <t xml:space="preserve">PARAFUSO ZINCADO, SEXTAVADO, COM ROSCA INTEIRA, DIAMETRO 3/8", COMPRIMENTO 2"                                                                                                                                                                                                                                                                                                                                                                                                                             </t>
  </si>
  <si>
    <t xml:space="preserve">PARAFUSO ZINCADO, SEXTAVADO, COM ROSCA INTEIRA, DIAMETRO 5/8", COMPRIMENTO 2 1/4"                                                                                                                                                                                                                                                                                                                                                                                                                         </t>
  </si>
  <si>
    <t xml:space="preserve">3,88</t>
  </si>
  <si>
    <t xml:space="preserve">PARAFUSO ZINCADO, SEXTAVADO, COM ROSCA INTEIRA, DIAMETRO 5/8", COMPRIMENTO 3", COM PORCA E ARRUELA DE PRESSAO MEDIA                                                                                                                                                                                                                                                                                                                                                                                       </t>
  </si>
  <si>
    <t xml:space="preserve">PARAFUSO ZINCADO, SEXTAVADO, COM ROSCA SOBERBA, DIAMETRO 3/8", COMPRIMENTO 80 MM                                                                                                                                                                                                                                                                                                                                                                                                                          </t>
  </si>
  <si>
    <t xml:space="preserve">PARAFUSO ZINCADO, SEXTAVADO, COM ROSCA SOBERBA, DIAMETRO 5/16", COMPRIMENTO 40 MM                                                                                                                                                                                                                                                                                                                                                                                                                         </t>
  </si>
  <si>
    <t xml:space="preserve">0,64</t>
  </si>
  <si>
    <t xml:space="preserve">PARAFUSO ZINCADO, SEXTAVADO, COM ROSCA SOBERBA, DIAMETRO 5/16", COMPRIMENTO 80 MM                                                                                                                                                                                                                                                                                                                                                                                                                         </t>
  </si>
  <si>
    <t xml:space="preserve">PARAFUSO ZINCADO, SEXTAVADO, GRAU 5, ROSCA INTEIRA, DIAMETRO 1 1/2", COMPRIMENTO 4"                                                                                                                                                                                                                                                                                                                                                                                                                       </t>
  </si>
  <si>
    <t xml:space="preserve">44,56</t>
  </si>
  <si>
    <t xml:space="preserve">PARAFUSO, ASTM A307 - GRAU A, SEXTAVADO, ZINCADO, DIAMETRO 3/8" (9,52 MM), COMPRIMENTO 1 " (25,4 MM)                                                                                                                                                                                                                                                                                                                                                                                                      </t>
  </si>
  <si>
    <t xml:space="preserve">107,23</t>
  </si>
  <si>
    <t xml:space="preserve">PARAFUSO, AUTO ATARRACHANTE, CABECA CHATA, FENDA SIMPLES, 1/4 (6,35 MM) X 25 MM                                                                                                                                                                                                                                                                                                                                                                                                                          </t>
  </si>
  <si>
    <t xml:space="preserve">44,37</t>
  </si>
  <si>
    <t xml:space="preserve">PARAFUSO, COMUM, ASTM A307, SEXTAVADO, DIAMETRO 1/2" (12,7 MM), COMPRIMENTO 1" (25,4 MM)                                                                                                                                                                                                                                                                                                                                                                                                                  </t>
  </si>
  <si>
    <t xml:space="preserve">PARALELEPIPEDO GRANITICO OU BASALTICO, PARA PAVIMENTACAO, SEM FRETE (VARIACAO REGIONAL DE PECAS POR M2)                                                                                                                                                                                                                                                                                                                                                                                                   </t>
  </si>
  <si>
    <t xml:space="preserve">3.792,75</t>
  </si>
  <si>
    <t xml:space="preserve">PASTA LUBRIFICANTE PARA TUBOS E CONEXOES COM JUNTA ELASTICA, EMBALAGEM DE *400* GR (USO EM PVC, ACO, POLIETILENO E OUTROS)                                                                                                                                                                                                                                                                                                                                                                                </t>
  </si>
  <si>
    <t xml:space="preserve">25,08</t>
  </si>
  <si>
    <t xml:space="preserve">PASTA PARA SOLDA DE TUBOS E CONEXOES DE COBRE (EMBALAGEM COM 250 G)                                                                                                                                                                                                                                                                                                                                                                                                                                       </t>
  </si>
  <si>
    <t xml:space="preserve">61,84</t>
  </si>
  <si>
    <t xml:space="preserve">PASTA VEDA JUNTAS/ROSCA, EMBALAGEM DE *500* G, PARA INSTALACOES DE AGUA, GAS E OUTROS                                                                                                                                                                                                                                                                                                                                                                                                                     </t>
  </si>
  <si>
    <t xml:space="preserve">53,04</t>
  </si>
  <si>
    <t xml:space="preserve">PASTILHA CERAMICA/PORCELANA, REVEST INT/EXT E  PISCINA, CORES BRANCA OU FRIAS, SOLIDAS, SEM MESCLAGEM/MISTURA, ACABAMENTO LISO *2,5 X 2,5* CM                                                                                                                                                                                                                                                                                                                                                             </t>
  </si>
  <si>
    <t xml:space="preserve">159,13</t>
  </si>
  <si>
    <t xml:space="preserve">PASTILHA CERAMICA/PORCELANA, REVEST INT/EXT E  PISCINA, CORES BRANCA OU FRIAS, SOLIDAS, SEM MESCLAGEM/MISTURA, ACABAMENTO LISO *5 X 5* CM                                                                                                                                                                                                                                                                                                                                                                 </t>
  </si>
  <si>
    <t xml:space="preserve">102,49</t>
  </si>
  <si>
    <t xml:space="preserve">PASTILHA CERAMICA/PORCELANA, REVEST INT/EXT E  PISCINA, CORES LISAS/SOLIDAS, QUENTES, SEM MESCLAGEM/MISTURA, *2,5 X 2,5* CM                                                                                                                                                                                                                                                                                                                                                                               </t>
  </si>
  <si>
    <t xml:space="preserve">173,10</t>
  </si>
  <si>
    <t xml:space="preserve">PASTILHA CERAMICA/PORCELANA, REVEST INT/EXT E  PISCINA, CORES LISAS/SOLIDAS, QUENTES, SEM MESCLAGEM/MISTURA, *5 X 5* CM                                                                                                                                                                                                                                                                                                                                                                                   </t>
  </si>
  <si>
    <t xml:space="preserve">122,55</t>
  </si>
  <si>
    <t xml:space="preserve">PASTILHEIRO                                                                                                                                                                                                                                                                                                                                                                                                                                                                                               </t>
  </si>
  <si>
    <t xml:space="preserve">PASTILHEIRO (MENSALISTA)                                                                                                                                                                                                                                                                                                                                                                                                                                                                                  </t>
  </si>
  <si>
    <t xml:space="preserve">3.093,38</t>
  </si>
  <si>
    <t xml:space="preserve">PATCH CORD, CATEGORIA 5 E, EXTENSAO DE 1,50 M                                                                                                                                                                                                                                                                                                                                                                                                                                                             </t>
  </si>
  <si>
    <t xml:space="preserve">10,56</t>
  </si>
  <si>
    <t xml:space="preserve">PATCH CORD, CATEGORIA 5 E, EXTENSAO DE 2,50 M                                                                                                                                                                                                                                                                                                                                                                                                                                                             </t>
  </si>
  <si>
    <t xml:space="preserve">PATCH CORD, CATEGORIA 6, EXTENSAO DE 1,50 M                                                                                                                                                                                                                                                                                                                                                                                                                                                               </t>
  </si>
  <si>
    <t xml:space="preserve">PATCH CORD, CATEGORIA 6, EXTENSAO DE 2,50 M                                                                                                                                                                                                                                                                                                                                                                                                                                                               </t>
  </si>
  <si>
    <t xml:space="preserve">21,36</t>
  </si>
  <si>
    <t xml:space="preserve">PATCH PANEL, 24 PORTAS, CATEGORIA 5E, COM RACKS DE 19" E 1 U DE ALTURA                                                                                                                                                                                                                                                                                                                                                                                                                                    </t>
  </si>
  <si>
    <t xml:space="preserve">202,20</t>
  </si>
  <si>
    <t xml:space="preserve">PATCH PANEL, 24 PORTAS, CATEGORIA 6, COM RACKS DE 19" E 1 U DE ALTURA                                                                                                                                                                                                                                                                                                                                                                                                                                     </t>
  </si>
  <si>
    <t xml:space="preserve">352,42</t>
  </si>
  <si>
    <t xml:space="preserve">PATCH PANEL, 48 PORTAS, CATEGORIA 5E, COM RACKS DE 19" E 2 U DE ALTURA                                                                                                                                                                                                                                                                                                                                                                                                                                    </t>
  </si>
  <si>
    <t xml:space="preserve">295,83</t>
  </si>
  <si>
    <t xml:space="preserve">PATCH PANEL, 48 PORTAS, CATEGORIA 6, COM RACKS DE 19" E 2 U DE ALTURA                                                                                                                                                                                                                                                                                                                                                                                                                                     </t>
  </si>
  <si>
    <t xml:space="preserve">475,26</t>
  </si>
  <si>
    <t xml:space="preserve">PEDRA ARDOSIA, CINZA, *40 X 40* CM, E= *1 CM                                                                                                                                                                                                                                                                                                                                                                                                                                                              </t>
  </si>
  <si>
    <t xml:space="preserve">37,50</t>
  </si>
  <si>
    <t xml:space="preserve">PEDRA ARDOSIA, CINZA, 20  X  40 CM,  E=  *1 CM                                                                                                                                                                                                                                                                                                                                                                                                                                                            </t>
  </si>
  <si>
    <t xml:space="preserve">33,84</t>
  </si>
  <si>
    <t xml:space="preserve">PEDRA ARDOSIA, CINZA, 30  X  30,  E= *1 CM                                                                                                                                                                                                                                                                                                                                                                                                                                                                </t>
  </si>
  <si>
    <t xml:space="preserve">36,26</t>
  </si>
  <si>
    <t xml:space="preserve">PEDRA BRITADA GRADUADA, CLASSIFICADA (POSTO PEDREIRA/FORNECEDOR, SEM FRETE)                                                                                                                                                                                                                                                                                                                                                                                                                               </t>
  </si>
  <si>
    <t xml:space="preserve">77,98</t>
  </si>
  <si>
    <t xml:space="preserve">PEDRA BRITADA N. 0, OU PEDRISCO (4,8 A 9,5 MM) POSTO PEDREIRA/FORNECEDOR, SEM FRETE                                                                                                                                                                                                                                                                                                                                                                                                                       </t>
  </si>
  <si>
    <t xml:space="preserve">89,35</t>
  </si>
  <si>
    <t xml:space="preserve">PEDRA BRITADA N. 1 (9,5 a 19 MM) POSTO PEDREIRA/FORNECEDOR, SEM FRETE                                                                                                                                                                                                                                                                                                                                                                                                                                     </t>
  </si>
  <si>
    <t xml:space="preserve">77,39</t>
  </si>
  <si>
    <t xml:space="preserve">PEDRA BRITADA N. 2 (19 A 38 MM) POSTO PEDREIRA/FORNECEDOR, SEM FRETE                                                                                                                                                                                                                                                                                                                                                                                                                                      </t>
  </si>
  <si>
    <t xml:space="preserve">77,80</t>
  </si>
  <si>
    <t xml:space="preserve">PEDRA BRITADA N. 3 (38 A 50 MM) POSTO PEDREIRA/FORNECEDOR, SEM FRETE                                                                                                                                                                                                                                                                                                                                                                                                                                      </t>
  </si>
  <si>
    <t xml:space="preserve">73,10</t>
  </si>
  <si>
    <t xml:space="preserve">PEDRA BRITADA N. 4 (50 A 76 MM) POSTO PEDREIRA/FORNECEDOR, SEM FRETE                                                                                                                                                                                                                                                                                                                                                                                                                                      </t>
  </si>
  <si>
    <t xml:space="preserve">72,47</t>
  </si>
  <si>
    <t xml:space="preserve">PEDRA BRITADA N. 5 (76 A 100 MM) POSTO PEDREIRA/FORNECEDOR, SEM FRETE                                                                                                                                                                                                                                                                                                                                                                                                                                     </t>
  </si>
  <si>
    <t xml:space="preserve">66,33</t>
  </si>
  <si>
    <t xml:space="preserve">PEDRA BRITADA OU BICA CORRIDA, NAO CLASSIFICADA (POSTO PEDREIRA/FORNECEDOR, SEM FRETE)                                                                                                                                                                                                                                                                                                                                                                                                                    </t>
  </si>
  <si>
    <t xml:space="preserve">71,48</t>
  </si>
  <si>
    <t xml:space="preserve">PEDRA DE MAO OU PEDRA RACHAO PARA ARRIMO/FUNDACAO (POSTO PEDREIRA/FORNECEDOR, SEM FRETE)                                                                                                                                                                                                                                                                                                                                                                                                                  </t>
  </si>
  <si>
    <t xml:space="preserve">72,74</t>
  </si>
  <si>
    <t xml:space="preserve">PEDRA GRANITICA OU BASALTICA IRREGULAR, FAIXA GRANULOMETRICA 100 A 150 MM PARA PAVIMENTACAO OU CALCAMENTO POLIEDRICO, POSTO PEDREIRA / FORNECEDOR (SEM FRETE)                                                                                                                                                                                                                                                                                                                                             </t>
  </si>
  <si>
    <t xml:space="preserve">57,31</t>
  </si>
  <si>
    <t xml:space="preserve">PEDRA GRANITICA OU BASALTO, CACO, RETALHO, CAVACO, TIPO MIRACEMA, MADEIRA, PADUANA, RACHINHA, SANTA ISABEL OU OUTRAS SIMILARES, E=  *1,0 A *2,0 CM                                                                                                                                                                                                                                                                                                                                                        </t>
  </si>
  <si>
    <t xml:space="preserve">117,84</t>
  </si>
  <si>
    <t xml:space="preserve">PEDRA GRANITICA, SERRADA, TIPO MIRACEMA, MADEIRA, PADUANA, RACHINHA, SANTA ISABEL OU OUTRAS SIMILARES, *11,5 X  *23 CM, E=  *1,0 A *2,0 CM                                                                                                                                                                                                                                                                                                                                                                </t>
  </si>
  <si>
    <t xml:space="preserve">70,10</t>
  </si>
  <si>
    <t xml:space="preserve">PEDRA PORTUGUESA  OU PETIT PAVE, BRANCA OU PRETA                                                                                                                                                                                                                                                                                                                                                                                                                                                          </t>
  </si>
  <si>
    <t xml:space="preserve">135,97</t>
  </si>
  <si>
    <t xml:space="preserve">PEDRA QUARTZITO OU CALCARIO LAMINADO, CACO, TIPO CARIRI, ITACOLOMI, LAGOA SANTA, LUMINARIA, PIRENOPOLIS, SAO TOME OU OUTRAS SIMILARES DA REGIAO, E=  *1,5 A *2,5 CM                                                                                                                                                                                                                                                                                                                                       </t>
  </si>
  <si>
    <t xml:space="preserve">66,47</t>
  </si>
  <si>
    <t xml:space="preserve">PEDRA QUARTZITO OU CALCARIO LAMINADO, SERRADA, TIPO CARIRI, ITACOLOMI, LAGOA SANTA, LUMINARIA, PIRENOPOLIS, SAO TOME OU OUTRAS SIMILARES DA REGIAO, *20 X *40 CM, E=  *1,5 A *2,5 CM                                                                                                                                                                                                                                                                                                                      </t>
  </si>
  <si>
    <t xml:space="preserve">213,18</t>
  </si>
  <si>
    <t xml:space="preserve">PEDREGULHO OU PICARRA DE JAZIDA, AO NATURAL, PARA BASE DE PAVIMENTACAO (RETIRADO NA JAZIDA, SEM TRANSPORTE)                                                                                                                                                                                                                                                                                                                                                                                               </t>
  </si>
  <si>
    <t xml:space="preserve">54,33</t>
  </si>
  <si>
    <t xml:space="preserve">PEDREIRO                                                                                                                                                                                                                                                                                                                                                                                                                                                                                                  </t>
  </si>
  <si>
    <t xml:space="preserve">PEDREIRO (MENSALISTA)                                                                                                                                                                                                                                                                                                                                                                                                                                                                                     </t>
  </si>
  <si>
    <t xml:space="preserve">PEITORIL EM MARMORE, POLIDO, BRANCO COMUM, L= *15* CM, E=  *2,0* CM, COM PINGADEIRA                                                                                                                                                                                                                                                                                                                                                                                                                       </t>
  </si>
  <si>
    <t xml:space="preserve">90,32</t>
  </si>
  <si>
    <t xml:space="preserve">PEITORIL EM MARMORE, POLIDO, BRANCO COMUM, L= *15* CM, E=  *3* CM, CORTE RETO                                                                                                                                                                                                                                                                                                                                                                                                                             </t>
  </si>
  <si>
    <t xml:space="preserve">97,11</t>
  </si>
  <si>
    <t xml:space="preserve">PEITORIL PRE-MOLDADO EM GRANILITE, MARMORITE OU GRANITINA, L = *15* CM                                                                                                                                                                                                                                                                                                                                                                                                                                    </t>
  </si>
  <si>
    <t xml:space="preserve">75,65</t>
  </si>
  <si>
    <t xml:space="preserve">PEITORIL/ SOLEIRA EM MARMORE, POLIDO, BRANCO COMUM, L= *25* CM, E=  *3* CM, CORTE RETO                                                                                                                                                                                                                                                                                                                                                                                                                    </t>
  </si>
  <si>
    <t xml:space="preserve">134,42</t>
  </si>
  <si>
    <t xml:space="preserve">PELICULA REFLETIVA, GT 7 ANOS PARA SINALIZACAO VERTICAL                                                                                                                                                                                                                                                                                                                                                                                                                                                   </t>
  </si>
  <si>
    <t xml:space="preserve">29,29</t>
  </si>
  <si>
    <t xml:space="preserve">PENDURAL OU PRESILHA REGULADORA, EM ACO GALVANIZADO, COM CORPO, MOLA E REBITE, PARA PERFIL TIPO CANALETA DE ESTRUTURA EM FORROS DRYWALL                                                                                                                                                                                                                                                                                                                                                                   </t>
  </si>
  <si>
    <t xml:space="preserve">2,52</t>
  </si>
  <si>
    <t xml:space="preserve">PENDURAL OU REGULADOR, COM MOLA, EM ACO GALVANIZADO, PARA PERFIL TIPO T CLICADO DE FORROS REMOVIVEL                                                                                                                                                                                                                                                                                                                                                                                                       </t>
  </si>
  <si>
    <t xml:space="preserve">PENEIRA ROTATIVA COM MOTOR ELETRICO TRIFASICO DE 2 CV, CILINDRO DE 1 M X 0,60 M, COM FUROS DE 3,17 MM                                                                                                                                                                                                                                                                                                                                                                                                     </t>
  </si>
  <si>
    <t xml:space="preserve">14.672,28</t>
  </si>
  <si>
    <t xml:space="preserve">PERFIL "H" DE ACO LAMINADO, "HP" 250 X 62,0                                                                                                                                                                                                                                                                                                                                                                                                                                                               </t>
  </si>
  <si>
    <t xml:space="preserve">PERFIL "H" DE ACO LAMINADO, "HP" 310 X 79,0                                                                                                                                                                                                                                                                                                                                                                                                                                                               </t>
  </si>
  <si>
    <t xml:space="preserve">PERFIL "H" DE ACO LAMINADO, "W" 200 X 35,9                                                                                                                                                                                                                                                                                                                                                                                                                                                                </t>
  </si>
  <si>
    <t xml:space="preserve">13,46</t>
  </si>
  <si>
    <t xml:space="preserve">PERFIL "I" DE ACO LAMINADO, ABAS INCLINADAS, "I" 102 X 12,7                                                                                                                                                                                                                                                                                                                                                                                                                                               </t>
  </si>
  <si>
    <t xml:space="preserve">11,09</t>
  </si>
  <si>
    <t xml:space="preserve">PERFIL "I" DE ACO LAMINADO, ABAS INCLINADAS, "I" 152 X 22                                                                                                                                                                                                                                                                                                                                                                                                                                                 </t>
  </si>
  <si>
    <t xml:space="preserve">PERFIL "I" DE ACO LAMINADO, ABAS INCLINADAS, "I" 203 X 34,3                                                                                                                                                                                                                                                                                                                                                                                                                                               </t>
  </si>
  <si>
    <t xml:space="preserve">11,15</t>
  </si>
  <si>
    <t xml:space="preserve">PERFIL "I" DE ACO LAMINADO, ABAS PARALELAS, "W", QUALQUER BITOLA                                                                                                                                                                                                                                                                                                                                                                                                                                          </t>
  </si>
  <si>
    <t xml:space="preserve">12,15</t>
  </si>
  <si>
    <t xml:space="preserve">PERFIL "U" DE ACO LAMINADO, "U" 102 X 9,3                                                                                                                                                                                                                                                                                                                                                                                                                                                                 </t>
  </si>
  <si>
    <t xml:space="preserve">PERFIL "U" DE ACO LAMINADO, "U" 152 X 15,6                                                                                                                                                                                                                                                                                                                                                                                                                                                                </t>
  </si>
  <si>
    <t xml:space="preserve">PERFIL "U" EM CHAPA ACO DOBRADA, E = 3,04 MM, H = 20 CM, ABAS = 5 CM (4,47 KG/M)                                                                                                                                                                                                                                                                                                                                                                                                                          </t>
  </si>
  <si>
    <t xml:space="preserve">PERFIL "U" ENRIJECIDO DE ACO GALVANIZADO, DOBRADO, 150 X 60 X 20 MM, E = 3,00 MM OU 200 X 75 X 25 MM, E = 3,75 MM                                                                                                                                                                                                                                                                                                                                                                                         </t>
  </si>
  <si>
    <t xml:space="preserve">PERFIL "U" SIMPLES DE ACO GALVANIZADO DOBRADO 75 X *40* MM, E = 2,65 MM                                                                                                                                                                                                                                                                                                                                                                                                                                   </t>
  </si>
  <si>
    <t xml:space="preserve">PERFIL CANALETA, FORMATO C, EM ACO ZINCADO, PARA ESTRUTURA FORRO DRYWALL, E = 0,5 MM, *46 X 18* (L X H), COMPRIMENTO 3 M                                                                                                                                                                                                                                                                                                                                                                                  </t>
  </si>
  <si>
    <t xml:space="preserve">PERFIL CANTONEIRA L, LISA, EM ACO, 25 X 30 MM, E = 0,5 MM, PARA ESTRUTURA DRYWALL                                                                                                                                                                                                                                                                                                                                                                                                                         </t>
  </si>
  <si>
    <t xml:space="preserve">PERFIL CANTONEIRA L, PERFURADA, EM ACO, 23 X 23 MM, E = 0,5 MM, PARA ESTRUTURA DRYWALL                                                                                                                                                                                                                                                                                                                                                                                                                    </t>
  </si>
  <si>
    <t xml:space="preserve">PERFIL CARTOLA DE ACO GALVANIZADO, *20 X 30 X 10* MM, E =  0,8 MM                                                                                                                                                                                                                                                                                                                                                                                                                                         </t>
  </si>
  <si>
    <t xml:space="preserve">PERFIL DE ALUMINIO ANODIZADO                                                                                                                                                                                                                                                                                                                                                                                                                                                                              </t>
  </si>
  <si>
    <t xml:space="preserve">45,27</t>
  </si>
  <si>
    <t xml:space="preserve">PERFIL DE BORRACHA EPDM MACICO *12 X 15* MM PARA ESQUADRIAS                                                                                                                                                                                                                                                                                                                                                                                                                                               </t>
  </si>
  <si>
    <t xml:space="preserve">PERFIL ELASTOMERICO PRE-FORMADO EM EPMD, PARA JUNTA DE DILATACAO DE PISOS COM POUCA SOLICITACAO, 15 MM DE LARGURA, MOVIMENTACAO DE *11 A 19* MM                                                                                                                                                                                                                                                                                                                                                           </t>
  </si>
  <si>
    <t xml:space="preserve">163,77</t>
  </si>
  <si>
    <t xml:space="preserve">PERFIL ELASTOMERICO PRE-FORMADO EM EPMD, PARA JUNTA DE DILATACAO DE USO GERAL EM MEDIAS SOLICITACOES, 8 MM DE LARGURA, MOVIMENTACAO DE *5 A 11* MM                                                                                                                                                                                                                                                                                                                                                        </t>
  </si>
  <si>
    <t xml:space="preserve">74,02</t>
  </si>
  <si>
    <t xml:space="preserve">PERFIL GUIA, FORMATO U, EM ACO ZINCADO, PARA ESTRUTURA PAREDE DRYWALL, E = 0,5 MM, 48  X 3000 MM (L X C)                                                                                                                                                                                                                                                                                                                                                                                                  </t>
  </si>
  <si>
    <t xml:space="preserve">PERFIL GUIA, FORMATO U, EM ACO ZINCADO, PARA ESTRUTURA PAREDE DRYWALL, E = 0,5 MM, 70 X 3000 MM (L X C)                                                                                                                                                                                                                                                                                                                                                                                                   </t>
  </si>
  <si>
    <t xml:space="preserve">9,10</t>
  </si>
  <si>
    <t xml:space="preserve">PERFIL GUIA, FORMATO U, EM ACO ZINCADO, PARA ESTRUTURA PAREDE DRYWALL, E = 0,5 MM, 90 X 3000 MM (L X C)                                                                                                                                                                                                                                                                                                                                                                                                   </t>
  </si>
  <si>
    <t xml:space="preserve">10,04</t>
  </si>
  <si>
    <t xml:space="preserve">PERFIL LONGARINA (PRINCIPAL), T CLICADO, EM ACO, BRANCO NAS FACES APARENTES, PARA FORRO REMOVIVEL, 24 X 32 X 3750 MM (L X H X C                                                                                                                                                                                                                                                                                                                                                                           </t>
  </si>
  <si>
    <t xml:space="preserve">6,07</t>
  </si>
  <si>
    <t xml:space="preserve">PERFIL MONTANTE, FORMATO C, EM ACO ZINCADO, PARA ESTRUTURA PAREDE DRYWALL, E = 0,5 MM, 48 X 3000 MM (L X C)                                                                                                                                                                                                                                                                                                                                                                                               </t>
  </si>
  <si>
    <t xml:space="preserve">8,84</t>
  </si>
  <si>
    <t xml:space="preserve">PERFIL MONTANTE, FORMATO C, EM ACO ZINCADO, PARA ESTRUTURA PAREDE DRYWALL, E = 0,5 MM, 70 X 3000 MM (L X C)                                                                                                                                                                                                                                                                                                                                                                                               </t>
  </si>
  <si>
    <t xml:space="preserve">PERFIL MONTANTE, FORMATO C, EM ACO ZINCADO, PARA ESTRUTURA PAREDE DRYWALL, E = 0,5 MM, 90 X 3000 MM (L X C)                                                                                                                                                                                                                                                                                                                                                                                               </t>
  </si>
  <si>
    <t xml:space="preserve">11,98</t>
  </si>
  <si>
    <t xml:space="preserve">PERFIL RODAPE DE IMPERMEABILIZACAO, FORMATO L, EM ACO ZINCADO, PARA ESTRUTURA DRYWALL, E = 0,5 MM, 220 X 3000 MM (H X C)                                                                                                                                                                                                                                                                                                                                                                                  </t>
  </si>
  <si>
    <t xml:space="preserve">26,94</t>
  </si>
  <si>
    <t xml:space="preserve">PERFIL TABICA ABERTA, PERFURADA, FORMATO Z, EM ACO GALVANIZADO NATURAL, LARGURA APROXIMADA 40 MM, PARA ESTRUTURA FORRO DRYWALL                                                                                                                                                                                                                                                                                                                                                                            </t>
  </si>
  <si>
    <t xml:space="preserve">8,49</t>
  </si>
  <si>
    <t xml:space="preserve">PERFIL TABICA FECHADA, LISA, FORMATO Z, EM ACO GALVANIZADO NATURAL, LARGURA TOTAL NA HORIZONTAL *40* MM, PARA ESTRUTURA FORRO DRYWALL                                                                                                                                                                                                                                                                                                                                                                     </t>
  </si>
  <si>
    <t xml:space="preserve">6,49</t>
  </si>
  <si>
    <t xml:space="preserve">PERFIL TIPO CANTONEIRA EM L, EM ACO GALVANIZADO, BRANCO, PARA FORRO REMOVIVEL, *23* X 3000 MM (L X C)                                                                                                                                                                                                                                                                                                                                                                                                     </t>
  </si>
  <si>
    <t xml:space="preserve">5,62</t>
  </si>
  <si>
    <t xml:space="preserve">PERFIL TRAVESSA (SECUNDARIO), T CLICADO, EM ACO GALVANIZADO , BRANCO, PARA FORRO REMOVIVEL, 24 X 1250 MM (L X C)                                                                                                                                                                                                                                                                                                                                                                                          </t>
  </si>
  <si>
    <t xml:space="preserve">5,96</t>
  </si>
  <si>
    <t xml:space="preserve">PERFIL TRAVESSA (SECUNDARIO), T CLICADO, EM ACO GALVANIZADO, BRANCO, PARA FORRO REMOVIVEL, 24 X 625 MM (L X C)                                                                                                                                                                                                                                                                                                                                                                                            </t>
  </si>
  <si>
    <t xml:space="preserve">PERFIL U DE ABAS IGUAIS, EM ALUMINIO, 1/2" (1,27 X 1,27 CM), PARA PORTA OU JANELA DE CORRER                                                                                                                                                                                                                                                                                                                                                                                                               </t>
  </si>
  <si>
    <t xml:space="preserve">PERFIL UDC ("U" DOBRADO DE CHAPA) SIMPLES DE ACO LAMINADO, GALVANIZADO, ASTM A36, 127 X 50 MM, E= 3 MM                                                                                                                                                                                                                                                                                                                                                                                                    </t>
  </si>
  <si>
    <t xml:space="preserve">10,26</t>
  </si>
  <si>
    <t xml:space="preserve">PERFILADO PERFURADO DUPLO 38 X 76 MM, CHAPA 22                                                                                                                                                                                                                                                                                                                                                                                                                                                            </t>
  </si>
  <si>
    <t xml:space="preserve">PERFILADO PERFURADO SIMPLES 38 X 38 MM, CHAPA 22                                                                                                                                                                                                                                                                                                                                                                                                                                                          </t>
  </si>
  <si>
    <t xml:space="preserve">PERFILADO PERFURADO 19 X 38 MM, CHAPA 22                                                                                                                                                                                                                                                                                                                                                                                                                                                                  </t>
  </si>
  <si>
    <t xml:space="preserve">PERFURATRIZ COM TORRE METALICA PARA EXECUCAO DE ESTACA HELICE CONTINUA, PROFUNDIDADE MAXIMA DE 30 M, DIAMETRO MAXIMO DE 800 MM, POTENCIA INSTALADA DE 268 HP, MESA ROTATIVA COM TORQUE MAXIMO DE 170 KNM                                                                                                                                                                                                                                                                                                  </t>
  </si>
  <si>
    <t xml:space="preserve">3.435.526,29</t>
  </si>
  <si>
    <t xml:space="preserve">PERFURATRIZ COM TORRE METALICA PARA EXECUCAO DE ESTACA HELICE CONTINUA, PROFUNDIDADE MAXIMA DE 32 M, DIAMETRO MAXIMO DE 1000 MM, POTENCIA INSTALADA DE 350 HP, MESA ROTATIVA COM TORQUE MAXIMO DE 263 KNM                                                                                                                                                                                                                                                                                                 </t>
  </si>
  <si>
    <t xml:space="preserve">5.342.105,23</t>
  </si>
  <si>
    <t xml:space="preserve">PERFURATRIZ HIDRAULICA COM TRADO CURTO ACOPLADO, PROFUNDIDADE MAXIMA DE 20 M, DIAMETRO MAXIMO DE 1500 MM, POTENCIA INSTALADA DE 137 HP, MESA ROTATIVA COM TORQUE MAXIMO DE 30 KNM (INCLUI MONTAGEM, NAO INCLUI CAMINHAO)                                                                                                                                                                                                                                                                                  </t>
  </si>
  <si>
    <t xml:space="preserve">1.307.894,77</t>
  </si>
  <si>
    <t xml:space="preserve">PERFURATRIZ MANUAL, TORQUE MAXIMO 55 KGF.M, POTENCIA 5 CV, COM DIAMETRO MAXIMO 8 1/2" (INCLUI SUPORTE/CHASSI TIPO MESA)                                                                                                                                                                                                                                                                                                                                                                                   </t>
  </si>
  <si>
    <t xml:space="preserve">47.813,06</t>
  </si>
  <si>
    <t xml:space="preserve">PERFURATRIZ MANUAL, TORQUE MAXIMO 83 N.M, POTENCIA 5 CV, COM DIAMETRO MAXIMO 4" (NAO INCLUI SUPORTE / CHASSI)                                                                                                                                                                                                                                                                                                                                                                                             </t>
  </si>
  <si>
    <t xml:space="preserve">6.890,35</t>
  </si>
  <si>
    <t xml:space="preserve">PERFURATRIZ MANUAL, TORQUE MAXIMO 83 N.M, POTENCIA 5 CV, COM DIAMETRO MAXIMO 4", PARA SOLO GRAMPEADO (INCLUI SUPORTE OU CHASSI TIPO MESA)                                                                                                                                                                                                                                                                                                                                                                 </t>
  </si>
  <si>
    <t xml:space="preserve">21.569,80</t>
  </si>
  <si>
    <t xml:space="preserve">PERFURATRIZ PNEUMATICA MANUAL DE PESO MEDIO, 18KG, COMPRIMENTO DE CURSO DE 6 M, DIAMETRO DO PISTAO DE 5,5 CM                                                                                                                                                                                                                                                                                                                                                                                              </t>
  </si>
  <si>
    <t xml:space="preserve">11.796,83</t>
  </si>
  <si>
    <t xml:space="preserve">PERFURATRIZ SOBRE ESTEIRA, TORQUE MAXIMO DE 600 KGF, POTENCIA ENTRE 50 E 60 HP, DIAMETRO MAXIMO DE 10"                                                                                                                                                                                                                                                                                                                                                                                                    </t>
  </si>
  <si>
    <t xml:space="preserve">717.500,00</t>
  </si>
  <si>
    <t xml:space="preserve">PERFURATRIZ SOBRE ESTEIRA, TORQUE MAXIMO 600 KGF, PESO MEDIO 1000 KG, POTENCIA 20 HP, DIAMETRO MAXIMO 10"                                                                                                                                                                                                                                                                                                                                                                                                 </t>
  </si>
  <si>
    <t xml:space="preserve">748.612,06</t>
  </si>
  <si>
    <t xml:space="preserve">PICAPE CABINE SIMPLES COM MOTOR 1.6 FLEX, CAMBIO MANUAL, POTENCIA 101/104 CV, 2 PORTAS                                                                                                                                                                                                                                                                                                                                                                                                                    </t>
  </si>
  <si>
    <t xml:space="preserve">71.680,77</t>
  </si>
  <si>
    <t xml:space="preserve">PILAR QUADRADO NAO APARELHADO *10 X 10* CM, EM MACARANDUBA, ANGELIM OU EQUIVALENTE DA REGIAO - BRUTA                                                                                                                                                                                                                                                                                                                                                                                                      </t>
  </si>
  <si>
    <t xml:space="preserve">52,14</t>
  </si>
  <si>
    <t xml:space="preserve">PILAR QUADRADO NAO APARELHADO *15 X 15* CM, EM MACARANDUBA, ANGELIM OU EQUIVALENTE DA REGIAO - BRUTA                                                                                                                                                                                                                                                                                                                                                                                                      </t>
  </si>
  <si>
    <t xml:space="preserve">110,67</t>
  </si>
  <si>
    <t xml:space="preserve">PILAR QUADRADO NAO APARELHADO *20 X 20* CM, EM MACARANDUBA, ANGELIM OU EQUIVALENTE DA REGIAO - BRUTA                                                                                                                                                                                                                                                                                                                                                                                                      </t>
  </si>
  <si>
    <t xml:space="preserve">192,57</t>
  </si>
  <si>
    <t xml:space="preserve">PINCEL CHATO (TRINCHA) CERDAS GRIS 1.1/2 " (38 MM)                                                                                                                                                                                                                                                                                                                                                                                                                                                        </t>
  </si>
  <si>
    <t xml:space="preserve">PINGADEIRA PLASTICA PARA TELHA DE FIBROCIMENTO CANALETE 49/KALHETA OU CANALETE 90/KALHETAO                                                                                                                                                                                                                                                                                                                                                                                                                </t>
  </si>
  <si>
    <t xml:space="preserve">1,23</t>
  </si>
  <si>
    <t xml:space="preserve">PINO DE ACO COM ARRUELA CONICA, DIAMETRO ARRUELA = *23* MM E COMP HASTE = *27* MM (ACAO INDIRETA)                                                                                                                                                                                                                                                                                                                                                                                                         </t>
  </si>
  <si>
    <t xml:space="preserve">46,53</t>
  </si>
  <si>
    <t xml:space="preserve">PINO DE ACO COM FURO, HASTE = 27 MM (ACAO DIRETA)                                                                                                                                                                                                                                                                                                                                                                                                                                                         </t>
  </si>
  <si>
    <t xml:space="preserve">40,01</t>
  </si>
  <si>
    <t xml:space="preserve">PINO DE ACO COM ROSCA 1/4 ", COMPRIMENTO DA HASTE = 30 MM E ROSCA = 20 MM (ACAO DIRETA)                                                                                                                                                                                                                                                                                                                                                                                                                   </t>
  </si>
  <si>
    <t xml:space="preserve">PINO DE ACO LISO 1/4 ", HASTE = *36,5* MM (ACAO DIRETA)                                                                                                                                                                                                                                                                                                                                                                                                                                                   </t>
  </si>
  <si>
    <t xml:space="preserve">32,74</t>
  </si>
  <si>
    <t xml:space="preserve">PINO DE ACO LISO 1/4 ", HASTE = *53* MM (ACAO DIRETA)                                                                                                                                                                                                                                                                                                                                                                                                                                                     </t>
  </si>
  <si>
    <t xml:space="preserve">34,29</t>
  </si>
  <si>
    <t xml:space="preserve">PINO GUIA RETO, EM LATAO, CHAPA COM 3 MM DE ESPESSURA E GUIA COM ROLETE DE 9 MM                                                                                                                                                                                                                                                                                                                                                                                                                           </t>
  </si>
  <si>
    <t xml:space="preserve">PINO ROSCA EXTERNA, EM ACO GALVANIZADO, PARA ISOLADOR DE 15KV, DIAMETRO 25 MM, COMPRIMENTO *290* MM                                                                                                                                                                                                                                                                                                                                                                                                       </t>
  </si>
  <si>
    <t xml:space="preserve">28,82</t>
  </si>
  <si>
    <t xml:space="preserve">PINO ROSCA EXTERNA, EM ACO GALVANIZADO, PARA ISOLADOR DE 25KV, DIAMETRO 35MM, COMPRIMENTO *320* MM                                                                                                                                                                                                                                                                                                                                                                                                        </t>
  </si>
  <si>
    <t xml:space="preserve">39,45</t>
  </si>
  <si>
    <t xml:space="preserve">PINTOR                                                                                                                                                                                                                                                                                                                                                                                                                                                                                                    </t>
  </si>
  <si>
    <t xml:space="preserve">PINTOR (MENSALISTA)                                                                                                                                                                                                                                                                                                                                                                                                                                                                                       </t>
  </si>
  <si>
    <t xml:space="preserve">PINTOR DE LETREIROS                                                                                                                                                                                                                                                                                                                                                                                                                                                                                       </t>
  </si>
  <si>
    <t xml:space="preserve">17,32</t>
  </si>
  <si>
    <t xml:space="preserve">PINTOR DE LETREIROS (MENSALISTA)                                                                                                                                                                                                                                                                                                                                                                                                                                                                          </t>
  </si>
  <si>
    <t xml:space="preserve">3.057,54</t>
  </si>
  <si>
    <t xml:space="preserve">PINTOR PARA TINTA EPOXI                                                                                                                                                                                                                                                                                                                                                                                                                                                                                   </t>
  </si>
  <si>
    <t xml:space="preserve">PINTOR PARA TINTA EPOXI (MENSALISTA)                                                                                                                                                                                                                                                                                                                                                                                                                                                                      </t>
  </si>
  <si>
    <t xml:space="preserve">2.980,92</t>
  </si>
  <si>
    <t xml:space="preserve">PISO DE BORRACHA CANELADO EM PLACAS 50 X 50 CM, E = *3,5* MM, PARA COLA                                                                                                                                                                                                                                                                                                                                                                                                                                   </t>
  </si>
  <si>
    <t xml:space="preserve">61,45</t>
  </si>
  <si>
    <t xml:space="preserve">PISO DE BORRACHA ESPORTIVO EM PLACAS 50 X 50 CM, E = 15 MM, PARA ARGAMASSA, PRETO                                                                                                                                                                                                                                                                                                                                                                                                                         </t>
  </si>
  <si>
    <t xml:space="preserve">279,90</t>
  </si>
  <si>
    <t xml:space="preserve">PISO DE BORRACHA FRISADO OU PASTILHADO, PRETO, EM PLACAS 50 X 50 CM, E = 7 MM, PARA ARGAMASSA                                                                                                                                                                                                                                                                                                                                                                                                             </t>
  </si>
  <si>
    <t xml:space="preserve">170,01</t>
  </si>
  <si>
    <t xml:space="preserve">PISO DE BORRACHA PASTILHADO EM PLACAS 50 X 50 CM, E = *3,5* MM, PARA COLA, PRETO                                                                                                                                                                                                                                                                                                                                                                                                                          </t>
  </si>
  <si>
    <t xml:space="preserve">46,75</t>
  </si>
  <si>
    <t xml:space="preserve">PISO DE BORRACHA PASTILHADO EM PLACAS 50 X 50 CM, E = 15 MM, PARA ARGAMASSA, PRETO                                                                                                                                                                                                                                                                                                                                                                                                                        </t>
  </si>
  <si>
    <t xml:space="preserve">272,46</t>
  </si>
  <si>
    <t xml:space="preserve">PISO ELEVADO COM 2 PLACAS DE ACO COM ENCHIMENTO DE CONCRETO CELULAR, INCLUSO BASE/HASTE/CRUZETAS, 60 X 60 CM, H = *28* CM, RESISTENCIA CARGA CONCENTRADA 496 KG (COM COLOCACAO)                                                                                                                                                                                                                                                                                                                           </t>
  </si>
  <si>
    <t xml:space="preserve">399,58</t>
  </si>
  <si>
    <t xml:space="preserve">PISO EM CERAMICA ESMALTADA EXTRA, PEI MAIOR OU IGUAL A 4, FORMATO MAIOR QUE 2025 CM2                                                                                                                                                                                                                                                                                                                                                                                                                      </t>
  </si>
  <si>
    <t xml:space="preserve">52,79</t>
  </si>
  <si>
    <t xml:space="preserve">PISO EM CERAMICA ESMALTADA EXTRA, PEI MAIOR OU IGUAL A 4, FORMATO MENOR OU IGUAL A 2025 CM2                                                                                                                                                                                                                                                                                                                                                                                                               </t>
  </si>
  <si>
    <t xml:space="preserve">PISO EM CERAMICA ESMALTADA, COMERCIAL (PADRAO POPULAR), PEI MAIOR OU IGUAL A 3, FORMATO MENOR OU IGUAL A  2025 CM2                                                                                                                                                                                                                                                                                                                                                                                        </t>
  </si>
  <si>
    <t xml:space="preserve">21,48</t>
  </si>
  <si>
    <t xml:space="preserve">PISO EM GRANILITE, MARMORITE OU GRANITINA, AGREGADO COR PRETO, CINZA, PALHA OU BRANCO, E=  *8* MM (INCLUSO EXECUCAO)                                                                                                                                                                                                                                                                                                                                                                                      </t>
  </si>
  <si>
    <t xml:space="preserve">87,00</t>
  </si>
  <si>
    <t xml:space="preserve">PISO EM GRANITO, POLIDO, TIPO AMENDOA/ AMARELO CAPRI/ AMARELO DOURADO CARIOCA OU OUTROS EQUIVALENTES DA REGIAO, FORMATO MENOR OU IGUAL A 3025 CM2, E=  *2* CM                                                                                                                                                                                                                                                                                                                                             </t>
  </si>
  <si>
    <t xml:space="preserve">PISO EM GRANITO, POLIDO, TIPO ANDORINHA/ QUARTZ/ CASTELO/ CORUMBA OU OUTROS EQUIVALENTES DA REGIAO, FORMATO MENOR OU IGUAL A 3025 CM2, E=  *2* CM                                                                                                                                                                                                                                                                                                                                                         </t>
  </si>
  <si>
    <t xml:space="preserve">271,69</t>
  </si>
  <si>
    <t xml:space="preserve">PISO EM GRANITO, POLIDO, TIPO MARFIM, DALLAS, CARAVELAS OU OUTROS EQUIVALENTES DA REGIAO, FORMATO MENOR OU IGUAL A 3025 CM2, E=  *2*CM                                                                                                                                                                                                                                                                                                                                                                    </t>
  </si>
  <si>
    <t xml:space="preserve">347,16</t>
  </si>
  <si>
    <t xml:space="preserve">PISO EM GRANITO, POLIDO, TIPO PRETO SAO GABRIEL/ TIJUCA OU OUTROS EQUIVALENTES DA REGIAO, FORMATO MENOR OU IGUAL A 3025 CM2, E=  *2* CM                                                                                                                                                                                                                                                                                                                                                                   </t>
  </si>
  <si>
    <t xml:space="preserve">392,45</t>
  </si>
  <si>
    <t xml:space="preserve">PISO EM PORCELANATO RETIFICADO EXTRA, FORMATO MENOR OU IGUAL A 2025 CM2                                                                                                                                                                                                                                                                                                                                                                                                                                   </t>
  </si>
  <si>
    <t xml:space="preserve">70,37</t>
  </si>
  <si>
    <t xml:space="preserve">PISO EM REGUA VINILICA SEMIFLEXIVEL, ENCAIXE CLICADO, E = 4 MM (SEM COLOCACAO)                                                                                                                                                                                                                                                                                                                                                                                                                            </t>
  </si>
  <si>
    <t xml:space="preserve">136,87</t>
  </si>
  <si>
    <t xml:space="preserve">PISO EPOXI AUTONIVELANTE, ESPESSURA *4* MM (INCLUSO EXECUCAO)                                                                                                                                                                                                                                                                                                                                                                                                                                             </t>
  </si>
  <si>
    <t xml:space="preserve">167,04</t>
  </si>
  <si>
    <t xml:space="preserve">PISO EPOXI MULTILAYER, ESPESSURA *2* MM (INCLUSO EXECUCAO)                                                                                                                                                                                                                                                                                                                                                                                                                                                </t>
  </si>
  <si>
    <t xml:space="preserve">97,30</t>
  </si>
  <si>
    <t xml:space="preserve">PISO FULGET (GRANITO LAVADO) EM PLACAS DE *40 X 40* CM, E = 2,0 CM (SEM COLOCACAO)                                                                                                                                                                                                                                                                                                                                                                                                                        </t>
  </si>
  <si>
    <t xml:space="preserve">125,28</t>
  </si>
  <si>
    <t xml:space="preserve">PISO FULGET (GRANITO LAVADO) EM PLACAS DE *75 X 75* CM, E = 2,0 CM (SEM COLOCACAO)                                                                                                                                                                                                                                                                                                                                                                                                                        </t>
  </si>
  <si>
    <t xml:space="preserve">231,07</t>
  </si>
  <si>
    <t xml:space="preserve">PISO FULGET (GRANITO LAVADO) MOLDADO IN LOCO (INCLUSO EXECUCAO)                                                                                                                                                                                                                                                                                                                                                                                                                                           </t>
  </si>
  <si>
    <t xml:space="preserve">123,88</t>
  </si>
  <si>
    <t xml:space="preserve">PISO INDUSTRIAL EM CONCRETO ARMADO DE ACABAMENTO POLIDO, ESPESSURA 12 CM (CIMENTO QUEIMADO) (INCLUSO EXECUCAO)                                                                                                                                                                                                                                                                                                                                                                                            </t>
  </si>
  <si>
    <t xml:space="preserve">136,41</t>
  </si>
  <si>
    <t xml:space="preserve">PISO KORODUR (INCLUSO EXECUCAO)                                                                                                                                                                                                                                                                                                                                                                                                                                                                           </t>
  </si>
  <si>
    <t xml:space="preserve">104,40</t>
  </si>
  <si>
    <t xml:space="preserve">PISO PODOTATIL DE CONCRETO - DIRECIONAL E ALERTA, *40 X 40 X 2,5* CM                                                                                                                                                                                                                                                                                                                                                                                                                                      </t>
  </si>
  <si>
    <t xml:space="preserve">11,37</t>
  </si>
  <si>
    <t xml:space="preserve">PISO PORCELANATO, BORDA RETA, EXTRA, FORMATO MAIOR QUE 2025 CM2                                                                                                                                                                                                                                                                                                                                                                                                                                           </t>
  </si>
  <si>
    <t xml:space="preserve">83,11</t>
  </si>
  <si>
    <t xml:space="preserve">PISO TATIL ALERTA OU DIRECIONAL, DE BORRACHA, COLORIDO, 25 X 25 CM, E = 5 MM, PARA COLA                                                                                                                                                                                                                                                                                                                                                                                                                   </t>
  </si>
  <si>
    <t xml:space="preserve">186,85</t>
  </si>
  <si>
    <t xml:space="preserve">PISO TATIL DE ALERTA OU DIRECIONAL DE BORRACHA, PRETO, 25 X 25 CM, E = 5 MM, PARA COLA                                                                                                                                                                                                                                                                                                                                                                                                                    </t>
  </si>
  <si>
    <t xml:space="preserve">177,99</t>
  </si>
  <si>
    <t xml:space="preserve">PISO TATIL DE ALERTA OU DIRECIONAL, DE BORRACHA, COLORIDO, 25 X 25 CM, E = 12 MM, PARA ARGAMASSA                                                                                                                                                                                                                                                                                                                                                                                                          </t>
  </si>
  <si>
    <t xml:space="preserve">462,65</t>
  </si>
  <si>
    <t xml:space="preserve">PISO TATIL DE ALERTA OU DIRECIONAL, DE BORRACHA, PRETO, 25 X 25 CM, E = 12 MM, PARA ARGAMASSA                                                                                                                                                                                                                                                                                                                                                                                                             </t>
  </si>
  <si>
    <t xml:space="preserve">411,92</t>
  </si>
  <si>
    <t xml:space="preserve">PISO URETANO, VERSAO REVESTIMENTO AUTONIVELANTE, ESPESSURA VARIÁVEL DE 3 A 4 MM (INCLUSO EXECUCAO)                                                                                                                                                                                                                                                                                                                                                                                                        </t>
  </si>
  <si>
    <t xml:space="preserve">162,16</t>
  </si>
  <si>
    <t xml:space="preserve">PISO/ REVESTIMENTO EM GRANITO, POLIDO, TIPO ANDORINHA/ QUARTZ/ CASTELO/ CORUMBA OU OUTROS EQUIVALENTES DA REGIAO, FORMATO MAIOR OU IGUAL A 3025 CM2, E = *2*CM                                                                                                                                                                                                                                                                                                                                            </t>
  </si>
  <si>
    <t xml:space="preserve">286,79</t>
  </si>
  <si>
    <t xml:space="preserve">PISO/ REVESTIMENTO EM MARMORE, POLIDO, BRANCO COMUM, FORMATO MAIOR OU IGUAL A 3025 CM2, E = *2* CM                                                                                                                                                                                                                                                                                                                                                                                                        </t>
  </si>
  <si>
    <t xml:space="preserve">372,08</t>
  </si>
  <si>
    <t xml:space="preserve">PISO/ REVESTIMENTO EM MARMORE, POLIDO, BRANCO COMUM, FORMATO MENOR OU IGUAL A 3025 CM2, E = *2* CM                                                                                                                                                                                                                                                                                                                                                                                                        </t>
  </si>
  <si>
    <t xml:space="preserve">382,45</t>
  </si>
  <si>
    <t xml:space="preserve">PLACA / CHAPA DE GESSO ACARTONADO, ACABAMENTO VINILICO LISO EM UMA DAS FACES, COR BRANCA, BORDA QUADRADA, E = 9,5 MM, *625 X 1250* MM (L X C), PARA FORRO REMOVIVEL                                                                                                                                                                                                                                                                                                                                       </t>
  </si>
  <si>
    <t xml:space="preserve">35,41</t>
  </si>
  <si>
    <t xml:space="preserve">PLACA / CHAPA DE GESSO ACARTONADO, ACABAMENTO VINILICO LISO EM UMA DAS FACES, COR BRANCA, BORDA QUADRADA, E = 9,5 MM, *625 X 625* MM (L X C), PARA FORRO REMOVIVEL                                                                                                                                                                                                                                                                                                                                        </t>
  </si>
  <si>
    <t xml:space="preserve">37,48</t>
  </si>
  <si>
    <t xml:space="preserve">PLACA / CHAPA DE GESSO ACARTONADO, RESISTENTE A UMIDADE (RU), COR VERDE, E = 12,5 MM, 1200 X 1800 MM (L X C)                                                                                                                                                                                                                                                                                                                                                                                              </t>
  </si>
  <si>
    <t xml:space="preserve">22,84</t>
  </si>
  <si>
    <t xml:space="preserve">PLACA / CHAPA DE GESSO ACARTONADO, RESISTENTE A UMIDADE (RU), COR VERDE, E = 12,5 MM, 1200 X 2400 MM (L X C)                                                                                                                                                                                                                                                                                                                                                                                              </t>
  </si>
  <si>
    <t xml:space="preserve">22,28</t>
  </si>
  <si>
    <t xml:space="preserve">PLACA / CHAPA DE GESSO ACARTONADO, RESISTENTE A UMIDADE (RU), COR VERDE, E = 15 MM, 1200 X 2400 MM (L X C)                                                                                                                                                                                                                                                                                                                                                                                                </t>
  </si>
  <si>
    <t xml:space="preserve">24,03</t>
  </si>
  <si>
    <t xml:space="preserve">PLACA / CHAPA DE GESSO ACARTONADO, RESISTENTE AO FOGO (RF), COR ROSA, E = 12,5 MM, 1200 X 1800 MM (L X C)                                                                                                                                                                                                                                                                                                                                                                                                 </t>
  </si>
  <si>
    <t xml:space="preserve">PLACA / CHAPA DE GESSO ACARTONADO, RESISTENTE AO FOGO (RF), COR ROSA, E = 12,5 MM, 1200 X 2400 MM (L X C)                                                                                                                                                                                                                                                                                                                                                                                                 </t>
  </si>
  <si>
    <t xml:space="preserve">18,65</t>
  </si>
  <si>
    <t xml:space="preserve">PLACA / CHAPA DE GESSO ACARTONADO, RESISTENTE AO FOGO (RF), COR ROSA, E = 15 MM, 1200 X 2400 MM (L X C)                                                                                                                                                                                                                                                                                                                                                                                                   </t>
  </si>
  <si>
    <t xml:space="preserve">22,77</t>
  </si>
  <si>
    <t xml:space="preserve">PLACA / CHAPA DE GESSO ACARTONADO, STANDARD (ST), COR BRANCA, E = 12,5 MM, 1200 X 1800 MM (L X C)                                                                                                                                                                                                                                                                                                                                                                                                         </t>
  </si>
  <si>
    <t xml:space="preserve">PLACA / CHAPA DE GESSO ACARTONADO, STANDARD (ST), COR BRANCA, E = 12,5 MM, 1200 X 2400 MM (L X C)                                                                                                                                                                                                                                                                                                                                                                                                         </t>
  </si>
  <si>
    <t xml:space="preserve">16,89</t>
  </si>
  <si>
    <t xml:space="preserve">PLACA / CHAPA DE GESSO ACARTONADO, STANDARD (ST), COR BRANCA, E = 15 MM, 1200 X 2400 MM (L X C)                                                                                                                                                                                                                                                                                                                                                                                                           </t>
  </si>
  <si>
    <t xml:space="preserve">PLACA CIMENTICIA LISA E = 10 MM, DE 1,20 X *2,50* M (SEM AMIANTO)                                                                                                                                                                                                                                                                                                                                                                                                                                         </t>
  </si>
  <si>
    <t xml:space="preserve">55,11</t>
  </si>
  <si>
    <t xml:space="preserve">PLACA CIMENTICIA LISA E = 6 MM, DE 1,20 X *2,50* M (SEM AMIANTO)                                                                                                                                                                                                                                                                                                                                                                                                                                          </t>
  </si>
  <si>
    <t xml:space="preserve">33,73</t>
  </si>
  <si>
    <t xml:space="preserve">PLACA DE ACO ESMALTADA PARA  IDENTIFICACAO DE RUA, *45 CM X 20* CM                                                                                                                                                                                                                                                                                                                                                                                                                                        </t>
  </si>
  <si>
    <t xml:space="preserve">103,95</t>
  </si>
  <si>
    <t xml:space="preserve">PLACA DE ACRILICO TRANSPARENTE ADESIVADA PARA SINALIZACAO DE PORTAS, BORDA POLIDA, DE *25 X 8*, E = 6 MM (NAO INCLUI ACESSORIOS PARA FIXACAO)                                                                                                                                                                                                                                                                                                                                                             </t>
  </si>
  <si>
    <t xml:space="preserve">57,96</t>
  </si>
  <si>
    <t xml:space="preserve">PLACA DE FIBRA MINERAL PARA FORRO, DE 1250 X 625 MM, E = 15 MM, BORDA RETA, COM PINTURA ANTIMOFO (NAO INCLUI PERFIS)                                                                                                                                                                                                                                                                                                                                                                                      </t>
  </si>
  <si>
    <t xml:space="preserve">62,82</t>
  </si>
  <si>
    <t xml:space="preserve">PLACA DE FIBRA MINERAL PARA FORRO, DE 625 X 625 MM, E = 15 MM, BORDA REBAIXADA PARA PERFIL 24 MM, COM PINTURA ANTIMOFO (NAO INCLUI PERFIS)                                                                                                                                                                                                                                                                                                                                                                </t>
  </si>
  <si>
    <t xml:space="preserve">52,96</t>
  </si>
  <si>
    <t xml:space="preserve">PLACA DE FIBRA MINERAL PARA FORRO, DE 625 X 625 MM, E = 15 MM, BORDA RETA, COM PINTURA ANTIMOFO (NAO INCLUI PERFIS)                                                                                                                                                                                                                                                                                                                                                                                       </t>
  </si>
  <si>
    <t xml:space="preserve">32,95</t>
  </si>
  <si>
    <t xml:space="preserve">PLACA DE GESSO PARA FORRO, *60 X 60* CM, ESPESSURA DE 12 MM (SEM COLOCACAO)                                                                                                                                                                                                                                                                                                                                                                                                                               </t>
  </si>
  <si>
    <t xml:space="preserve">9,37</t>
  </si>
  <si>
    <t xml:space="preserve">PLACA DE INAUGURACAO EM BRONZE *35X 50*CM                                                                                                                                                                                                                                                                                                                                                                                                                                                                 </t>
  </si>
  <si>
    <t xml:space="preserve">1.512,01</t>
  </si>
  <si>
    <t xml:space="preserve">PLACA DE INAUGURACAO METALICA, *40* CM X *60* CM                                                                                                                                                                                                                                                                                                                                                                                                                                                          </t>
  </si>
  <si>
    <t xml:space="preserve">949,73</t>
  </si>
  <si>
    <t xml:space="preserve">PLACA DE OBRA (PARA CONSTRUCAO CIVIL) EM CHAPA GALVANIZADA *N. 22*, ADESIVADA, DE *2,4 X 1,2* M (SEM POSTES PARA FIXACAO)                                                                                                                                                                                                                                                                                                                                                                                 </t>
  </si>
  <si>
    <t xml:space="preserve">315,00</t>
  </si>
  <si>
    <t xml:space="preserve">PLACA DE SINALIZACAO DE SEGURANCA CONTRA INCENDIO - ALERTA, TRIANGULAR, BASE DE *30* CM, EM PVC *2* MM ANTI-CHAMAS (SIMBOLOS, CORES E PICTOGRAMAS CONFORME NBR 16820)                                                                                                                                                                                                                                                                                                                                     </t>
  </si>
  <si>
    <t xml:space="preserve">59,06</t>
  </si>
  <si>
    <t xml:space="preserve">PLACA DE SINALIZACAO DE SEGURANCA CONTRA INCENDIO, FOTOLUMINESCENTE, QUADRADA, *14 X 14* CM, EM PVC *2* MM ANTI-CHAMAS (SIMBOLOS, CORES E PICTOGRAMAS CONFORME NBR 16820)                                                                                                                                                                                                                                                                                                                                 </t>
  </si>
  <si>
    <t xml:space="preserve">17,93</t>
  </si>
  <si>
    <t xml:space="preserve">PLACA DE SINALIZACAO DE SEGURANCA CONTRA INCENDIO, FOTOLUMINESCENTE, QUADRADA, *20 X 20* CM, EM PVC *2* MM ANTI-CHAMAS (SIMBOLOS, CORES E PICTOGRAMAS CONFORME NBR 16820)                                                                                                                                                                                                                                                                                                                                 </t>
  </si>
  <si>
    <t xml:space="preserve">34,70</t>
  </si>
  <si>
    <t xml:space="preserve">PLACA DE SINALIZACAO DE SEGURANCA CONTRA INCENDIO, FOTOLUMINESCENTE, RETANGULAR, *12 X 40* CM, EM PVC *2* MM ANTI-CHAMAS (SIMBOLOS, CORES E PICTOGRAMAS CONFORME NBR 16820)                                                                                                                                                                                                                                                                                                                               </t>
  </si>
  <si>
    <t xml:space="preserve">42,56</t>
  </si>
  <si>
    <t xml:space="preserve">PLACA DE SINALIZACAO DE SEGURANCA CONTRA INCENDIO, FOTOLUMINESCENTE, RETANGULAR, *13 X 26* CM, EM PVC *2* MM ANTI-CHAMAS (SIMBOLOS, CORES E PICTOGRAMAS CONFORME NBR 16820)                                                                                                                                                                                                                                                                                                                               </t>
  </si>
  <si>
    <t xml:space="preserve">PLACA DE SINALIZACAO DE SEGURANCA CONTRA INCENDIO, FOTOLUMINESCENTE, RETANGULAR, *20 X 40* CM, EM PVC *2* MM ANTI-CHAMAS (SIMBOLOS, CORES E PICTOGRAMAS CONFORME NBR 16820)                                                                                                                                                                                                                                                                                                                               </t>
  </si>
  <si>
    <t xml:space="preserve">55,93</t>
  </si>
  <si>
    <t xml:space="preserve">PLACA DE SINALIZACAO EM CHAPA DE ACO NUM 16 COM PINTURA REFLETIVA                                                                                                                                                                                                                                                                                                                                                                                                                                         </t>
  </si>
  <si>
    <t xml:space="preserve">727,65</t>
  </si>
  <si>
    <t xml:space="preserve">PLACA DE SINALIZACAO EM CHAPA DE ALUMINIO COM PINTURA REFLETIVA, E = 2 MM                                                                                                                                                                                                                                                                                                                                                                                                                                 </t>
  </si>
  <si>
    <t xml:space="preserve">907,20</t>
  </si>
  <si>
    <t xml:space="preserve">PLACA DE VENTILACAO PARA TELHA DE FIBROCIMENTO CANALETE 49 KALHETA                                                                                                                                                                                                                                                                                                                                                                                                                                        </t>
  </si>
  <si>
    <t xml:space="preserve">5,53</t>
  </si>
  <si>
    <t xml:space="preserve">PLACA DE VENTILACAO PARA TELHA DE FIBROCIMENTO, CANALETE 90 OU KALHETAO                                                                                                                                                                                                                                                                                                                                                                                                                                   </t>
  </si>
  <si>
    <t xml:space="preserve">9,45</t>
  </si>
  <si>
    <t xml:space="preserve">PLACA NUMERACAO RESIDENCIAL EM CHAPA GALVANIZADA ESMALTADA 12 X 18 CM                                                                                                                                                                                                                                                                                                                                                                                                                                     </t>
  </si>
  <si>
    <t xml:space="preserve">47,25</t>
  </si>
  <si>
    <t xml:space="preserve">PLACA ORIENTATIVA SOBRE EXERCÍCIOS, 2,00M X 1,00M, EM TUBO DE ACO CARBONO, PINTURA NO PROCESSO ELETROSTATICO - PARA ACADEMIA AO AR LIVRE / ACADEMIA DA TERCEIRA IDADE - ATI                                                                                                                                                                                                                                                                                                                               </t>
  </si>
  <si>
    <t xml:space="preserve">1.835,74</t>
  </si>
  <si>
    <t xml:space="preserve">PLACA VINILICA SEMIFLEXIVEL PARA PISOS, E = 3,2 MM, 30 X 30 CM (SEM COLOCACAO)                                                                                                                                                                                                                                                                                                                                                                                                                            </t>
  </si>
  <si>
    <t xml:space="preserve">131,39</t>
  </si>
  <si>
    <t xml:space="preserve">PLACA VINILICA SEMIFLEXIVEL PARA REVESTIMENTO DE PISOS E PAREDES, E = 2 MM (SEM COLOCACAO)                                                                                                                                                                                                                                                                                                                                                                                                                </t>
  </si>
  <si>
    <t xml:space="preserve">79,00</t>
  </si>
  <si>
    <t xml:space="preserve">PLACA/PISO DE CONCRETO POROSO/ PAVIMENTO PERMEAVEL/BLOCO DRENANTE DE CONCRETO, 40 CM X 40 CM, E = 6 CM, COR NATURAL                                                                                                                                                                                                                                                                                                                                                                                       </t>
  </si>
  <si>
    <t xml:space="preserve">74,62</t>
  </si>
  <si>
    <t xml:space="preserve">PLACA/TAMPA CEGA EM LATAO ESCOVADO PARA CONDULETE EM LIGA DE ALUMINIO 4 X 4"                                                                                                                                                                                                                                                                                                                                                                                                                              </t>
  </si>
  <si>
    <t xml:space="preserve">24,75</t>
  </si>
  <si>
    <t xml:space="preserve">PLUG OU BUJAO DE FERRO GALVANIZADO, DE 1 1/2"                                                                                                                                                                                                                                                                                                                                                                                                                                                             </t>
  </si>
  <si>
    <t xml:space="preserve">12,65</t>
  </si>
  <si>
    <t xml:space="preserve">PLUG OU BUJAO DE FERRO GALVANIZADO, DE 1 1/4"                                                                                                                                                                                                                                                                                                                                                                                                                                                             </t>
  </si>
  <si>
    <t xml:space="preserve">PLUG OU BUJAO DE FERRO GALVANIZADO, DE 1/2"                                                                                                                                                                                                                                                                                                                                                                                                                                                               </t>
  </si>
  <si>
    <t xml:space="preserve">PLUG OU BUJAO DE FERRO GALVANIZADO, DE 1"                                                                                                                                                                                                                                                                                                                                                                                                                                                                 </t>
  </si>
  <si>
    <t xml:space="preserve">6,95</t>
  </si>
  <si>
    <t xml:space="preserve">PLUG OU BUJAO DE FERRO GALVANIZADO, DE 2 1/2"                                                                                                                                                                                                                                                                                                                                                                                                                                                             </t>
  </si>
  <si>
    <t xml:space="preserve">37,41</t>
  </si>
  <si>
    <t xml:space="preserve">PLUG OU BUJAO DE FERRO GALVANIZADO, DE 2"                                                                                                                                                                                                                                                                                                                                                                                                                                                                 </t>
  </si>
  <si>
    <t xml:space="preserve">PLUG OU BUJAO DE FERRO GALVANIZADO, DE 3/4"                                                                                                                                                                                                                                                                                                                                                                                                                                                               </t>
  </si>
  <si>
    <t xml:space="preserve">PLUG OU BUJAO DE FERRO GALVANIZADO, DE 3"                                                                                                                                                                                                                                                                                                                                                                                                                                                                 </t>
  </si>
  <si>
    <t xml:space="preserve">52,39</t>
  </si>
  <si>
    <t xml:space="preserve">PLUG OU BUJAO DE FERRO GALVANIZADO, DE 4"                                                                                                                                                                                                                                                                                                                                                                                                                                                                 </t>
  </si>
  <si>
    <t xml:space="preserve">97,37</t>
  </si>
  <si>
    <t xml:space="preserve">PLUG PVC P/ ESG PREDIAL  75MM                                                                                                                                                                                                                                                                                                                                                                                                                                                                             </t>
  </si>
  <si>
    <t xml:space="preserve">PLUG PVC P/ ESG PREDIAL 100MM                                                                                                                                                                                                                                                                                                                                                                                                                                                                             </t>
  </si>
  <si>
    <t xml:space="preserve">PLUG PVC P/ ESG PREDIAL 50MM                                                                                                                                                                                                                                                                                                                                                                                                                                                                              </t>
  </si>
  <si>
    <t xml:space="preserve">PLUG PVC ROSCAVEL,  1/2",  AGUA FRIA PREDIAL (NBR 5648)                                                                                                                                                                                                                                                                                                                                                                                                                                                   </t>
  </si>
  <si>
    <t xml:space="preserve">PLUG PVC,  JE, DN 100 MM, PARA REDE COLETORA ESGOTO (NBR 10569)                                                                                                                                                                                                                                                                                                                                                                                                                                           </t>
  </si>
  <si>
    <t xml:space="preserve">39,98</t>
  </si>
  <si>
    <t xml:space="preserve">PLUG PVC, JE, DN 150 MM, PARA REDE COLETORA ESGOTO (NBR 10569)                                                                                                                                                                                                                                                                                                                                                                                                                                            </t>
  </si>
  <si>
    <t xml:space="preserve">90,50</t>
  </si>
  <si>
    <t xml:space="preserve">PLUG PVC, JE, DN 200 MM, PARA REDE COLETORA ESGOTO (NBR 10569)                                                                                                                                                                                                                                                                                                                                                                                                                                            </t>
  </si>
  <si>
    <t xml:space="preserve">183,76</t>
  </si>
  <si>
    <t xml:space="preserve">PLUG PVC, JE, DN 250 MM, PARA REDE COLETORA ESGOTO (NBR 10569)                                                                                                                                                                                                                                                                                                                                                                                                                                            </t>
  </si>
  <si>
    <t xml:space="preserve">354,89</t>
  </si>
  <si>
    <t xml:space="preserve">PLUG PVC, JE, DN 350 MM, PARA REDE COLETORA ESGOTO (NBR 10569)                                                                                                                                                                                                                                                                                                                                                                                                                                            </t>
  </si>
  <si>
    <t xml:space="preserve">1.043,50</t>
  </si>
  <si>
    <t xml:space="preserve">PLUG PVC, ROSCAVEL 1", PARA AGUA FRIA PREDIAL                                                                                                                                                                                                                                                                                                                                                                                                                                                             </t>
  </si>
  <si>
    <t xml:space="preserve">PLUG PVC, ROSCAVEL 3/4", PARA  AGUA FRIA PREDIAL                                                                                                                                                                                                                                                                                                                                                                                                                                                          </t>
  </si>
  <si>
    <t xml:space="preserve">PLUG PVC, ROSCAVEL, 1 1/2",  AGUA FRIA PREDIAL                                                                                                                                                                                                                                                                                                                                                                                                                                                            </t>
  </si>
  <si>
    <t xml:space="preserve">8,20</t>
  </si>
  <si>
    <t xml:space="preserve">PLUG PVC, ROSCAVEL, 1 1/4",  AGUA FRIA PREDIAL                                                                                                                                                                                                                                                                                                                                                                                                                                                            </t>
  </si>
  <si>
    <t xml:space="preserve">PLUG PVC, ROSCAVEL, 2",  AGUA FRIA PREDIAL                                                                                                                                                                                                                                                                                                                                                                                                                                                                </t>
  </si>
  <si>
    <t xml:space="preserve">11,25</t>
  </si>
  <si>
    <t xml:space="preserve">PO DE MARMORE (POSTO PEDREIRA/FORNECEDOR, SEM FRETE)                                                                                                                                                                                                                                                                                                                                                                                                                                                      </t>
  </si>
  <si>
    <t xml:space="preserve">PO DE PEDRA (POSTO PEDREIRA/FORNECEDOR, SEM FRETE)                                                                                                                                                                                                                                                                                                                                                                                                                                                        </t>
  </si>
  <si>
    <t xml:space="preserve">POCEIRO / ESCAVADOR DE VALAS E TUBULOES                                                                                                                                                                                                                                                                                                                                                                                                                                                                   </t>
  </si>
  <si>
    <t xml:space="preserve">POCEIRO / ESCAVADOR DE VALAS E TUBULOES (MENSALISTA)                                                                                                                                                                                                                                                                                                                                                                                                                                                      </t>
  </si>
  <si>
    <t xml:space="preserve">POLIDORA DE PISO (POLITRIZ) ELETRICA, MOTOR MONOFASICO DE 4 HP, PESO DE 100 KG, DIAMETRO DO TRABALHO DE 450 MM                                                                                                                                                                                                                                                                                                                                                                                            </t>
  </si>
  <si>
    <t xml:space="preserve">6.185,15</t>
  </si>
  <si>
    <t xml:space="preserve">POLIESTIRENO EXPANDIDO/EPS (ISOPOR), PEROLAS, PARA CONCRETO LEVE                                                                                                                                                                                                                                                                                                                                                                                                                                          </t>
  </si>
  <si>
    <t xml:space="preserve">POLIESTIRENO EXPANDIDO/EPS (ISOPOR), TIPO 2F, BLOCO                                                                                                                                                                                                                                                                                                                                                                                                                                                       </t>
  </si>
  <si>
    <t xml:space="preserve">378,66</t>
  </si>
  <si>
    <t xml:space="preserve">POLIESTIRENO EXPANDIDO/EPS (ISOPOR), TIPO 2F, PLACA, ISOLAMENTO TERMOACUSTICO, E = 10 MM, 1000 X 500 MM                                                                                                                                                                                                                                                                                                                                                                                                   </t>
  </si>
  <si>
    <t xml:space="preserve">POLIESTIRENO EXPANDIDO/EPS (ISOPOR), TIPO 2F, PLACA, ISOLAMENTO TERMOACUSTICO, E = 20 MM, 1000 X 500 MM                                                                                                                                                                                                                                                                                                                                                                                                   </t>
  </si>
  <si>
    <t xml:space="preserve">8,53</t>
  </si>
  <si>
    <t xml:space="preserve">POLIESTIRENO EXPANDIDO/EPS (ISOPOR), TIPO 2F, PLACA, ISOLAMENTO TERMOACUSTICO, E = 50 MM, 1000 X 500 MM                                                                                                                                                                                                                                                                                                                                                                                                   </t>
  </si>
  <si>
    <t xml:space="preserve">21,32</t>
  </si>
  <si>
    <t xml:space="preserve">POLVORA NEGRA                                                                                                                                                                                                                                                                                                                                                                                                                                                                                             </t>
  </si>
  <si>
    <t xml:space="preserve">123,39</t>
  </si>
  <si>
    <t xml:space="preserve">PONTALETE *7,5 X 7,5* CM EM PINUS, MISTA OU EQUIVALENTE DA REGIAO - BRUTA                                                                                                                                                                                                                                                                                                                                                                                                                                 </t>
  </si>
  <si>
    <t xml:space="preserve">PONTALETE ROLIÇO SEM TRATAMENTO, D = 8 A 11 CM, H = 3 M, EM EUCALIPTO OU EQUIVALENTE DA REGIAO - BRUTA (PARA ESCORAMENTO)                                                                                                                                                                                                                                                                                                                                                                                 </t>
  </si>
  <si>
    <t xml:space="preserve">PONTALETE ROLIÇO SEM TRATAMENTO, D = 8 A 11 CM, H = 6 M, EM EUCALIPTO OU EQUIVALENTE DA REGIAO - BRUTA (PARA ESCORAMENTO)                                                                                                                                                                                                                                                                                                                                                                                 </t>
  </si>
  <si>
    <t xml:space="preserve">4,04</t>
  </si>
  <si>
    <t xml:space="preserve">PONTEIRO PARA MARTELO ROMPEDOR, DIAMETRO = *28* MM, COMPRIMENTO = *520* MM, ENCAIXE  SEXTAVADO                                                                                                                                                                                                                                                                                                                                                                                                            </t>
  </si>
  <si>
    <t xml:space="preserve">99,80</t>
  </si>
  <si>
    <t xml:space="preserve">PORCA OLHAL EM ACO GALVANIZADO, ESPESSURA 16MM, ABERTURA 21MM                                                                                                                                                                                                                                                                                                                                                                                                                                             </t>
  </si>
  <si>
    <t xml:space="preserve">15,66</t>
  </si>
  <si>
    <t xml:space="preserve">PORCA OLHAL M 16,  EM ACO GALVANIZADO, DIAMETRO = 16 MM                                                                                                                                                                                                                                                                                                                                                                                                                                                   </t>
  </si>
  <si>
    <t xml:space="preserve">11,93</t>
  </si>
  <si>
    <t xml:space="preserve">PORCA UNIAO/JUNCAO ZINCADA SEXTAVADA 1/4 ", CHAVE 7/16 ", COMPRIMENTO = 25 MM                                                                                                                                                                                                                                                                                                                                                                                                                             </t>
  </si>
  <si>
    <t xml:space="preserve">0,90</t>
  </si>
  <si>
    <t xml:space="preserve">PORCA ZINCADA, QUADRADA, DIAMETRO 3/8"                                                                                                                                                                                                                                                                                                                                                                                                                                                                    </t>
  </si>
  <si>
    <t xml:space="preserve">0,96</t>
  </si>
  <si>
    <t xml:space="preserve">PORCA ZINCADA, QUADRADA, DIAMETRO 5/8"                                                                                                                                                                                                                                                                                                                                                                                                                                                                    </t>
  </si>
  <si>
    <t xml:space="preserve">2,42</t>
  </si>
  <si>
    <t xml:space="preserve">PORCA ZINCADA, SEXTAVADA, DIAMETRO 1/2"                                                                                                                                                                                                                                                                                                                                                                                                                                                                   </t>
  </si>
  <si>
    <t xml:space="preserve">PORCA ZINCADA, SEXTAVADA, DIAMETRO 1/4"                                                                                                                                                                                                                                                                                                                                                                                                                                                                   </t>
  </si>
  <si>
    <t xml:space="preserve">0,28</t>
  </si>
  <si>
    <t xml:space="preserve">PORCA ZINCADA, SEXTAVADA, DIAMETRO 1"                                                                                                                                                                                                                                                                                                                                                                                                                                                                     </t>
  </si>
  <si>
    <t xml:space="preserve">4,01</t>
  </si>
  <si>
    <t xml:space="preserve">PORCA ZINCADA, SEXTAVADA, DIAMETRO 3/8"                                                                                                                                                                                                                                                                                                                                                                                                                                                                   </t>
  </si>
  <si>
    <t xml:space="preserve">PORCA ZINCADA, SEXTAVADA, DIAMETRO 5/16"                                                                                                                                                                                                                                                                                                                                                                                                                                                                  </t>
  </si>
  <si>
    <t xml:space="preserve">PORCA ZINCADA, SEXTAVADA, DIAMETRO 5/8"                                                                                                                                                                                                                                                                                                                                                                                                                                                                   </t>
  </si>
  <si>
    <t xml:space="preserve">PORTA CADEADO EM ACO GALVANIZADO, COMPRIMENTO DE 3  1/2"                                                                                                                                                                                                                                                                                                                                                                                                                                                  </t>
  </si>
  <si>
    <t xml:space="preserve">5,31</t>
  </si>
  <si>
    <t xml:space="preserve">PORTA CORTA-FOGO PARA SAIDA DE EMERGENCIA, COM FECHADURA, VAO LUZ DE 90 X 210 CM, CLASSE P-90 (NBR 11742)                                                                                                                                                                                                                                                                                                                                                                                                 </t>
  </si>
  <si>
    <t xml:space="preserve">1.585,16</t>
  </si>
  <si>
    <t xml:space="preserve">PORTA DE ABRIR / GIRO, DE MADEIRA FOLHA MEDIA (NBR 15930) DE 1000 X 2100 MM, DE 35 MM A 40 MM DE ESPESSURA, NUCLEO SEMI-SOLIDO (SARRAFEADO), CAPA LISA EM HDF, ACABAMENTO EM LAMINADO NATURAL PARA VERNIZ                                                                                                                                                                                                                                                                                                 </t>
  </si>
  <si>
    <t xml:space="preserve">296,12</t>
  </si>
  <si>
    <t xml:space="preserve">PORTA DE ABRIR / GIRO, DE MADEIRA FOLHA MEDIA (NBR 15930) DE 1000 X 2100 MM, DE 35 MM A 40 MM DE ESPESSURA, NUCLEO SEMI-SOLIDO (SARRAFEADO), CAPA LISA EM HDF, ACABAMENTO EM PRIMER PARA PINTURA                                                                                                                                                                                                                                                                                                          </t>
  </si>
  <si>
    <t xml:space="preserve">277,75</t>
  </si>
  <si>
    <t xml:space="preserve">PORTA DE ABRIR / GIRO, DE MADEIRA FOLHA MEDIA (NBR 15930) DE 700 X 2100 MM, DE 35 MM A 40 MM DE ESPESSURA, NUCLEO SEMI-SOLIDO (SARRAFEADO), CAPA FRISADA EM HDF, ACABAMENTO MELAMINICO EM PADRAO MADEIRA                                                                                                                                                                                                                                                                                                  </t>
  </si>
  <si>
    <t xml:space="preserve">219,04</t>
  </si>
  <si>
    <t xml:space="preserve">PORTA DE ABRIR / GIRO, DE MADEIRA FOLHA MEDIA (NBR 15930) DE 700 X 2100 MM, DE 35 MM A 40 MM DE ESPESSURA, NUCLEO SEMI-SOLIDO (SARRAFEADO), CAPA LISA EM HDF, ACABAMENTO EM LAMINADO NATURAL PARA VERNIZ                                                                                                                                                                                                                                                                                                  </t>
  </si>
  <si>
    <t xml:space="preserve">PORTA DE ABRIR / GIRO, DE MADEIRA FOLHA MEDIA (NBR 15930) DE 800 X 2100 MM, DE 35 MM A 40 MM DE ESPESSURA, NUCLEO SEMI-SOLIDO (SARRAFEADO), CAPA FRISADA EM HDF, ACABAMENTO MELAMINICO EM PADRAO MADEIRA                                                                                                                                                                                                                                                                                                  </t>
  </si>
  <si>
    <t xml:space="preserve">247,38</t>
  </si>
  <si>
    <t xml:space="preserve">PORTA DE ABRIR / GIRO, DE MADEIRA FOLHA MEDIA (NBR 15930) DE 800 X 2100 MM, DE 35 MM A 40 MM DE ESPESSURA, NUCLEO SEMI-SOLIDO (SARRAFEADO), CAPA LISA EM HDF, ACABAMENTO EM LAMINADO NATURAL PARA VERNIZ                                                                                                                                                                                                                                                                                                  </t>
  </si>
  <si>
    <t xml:space="preserve">241,65</t>
  </si>
  <si>
    <t xml:space="preserve">PORTA DE ABRIR / GIRO, DE MADEIRA FOLHA MEDIA (NBR 15930) DE 900 X 2100 MM, DE 35 MM A 40 MM DE ESPESSURA, NUCLEO SEMI-SOLIDO (SARRAFEADO), CAPA LISA EM HDF, ACABAMENTO EM LAMINADO NATURAL PARA VERNIZ                                                                                                                                                                                                                                                                                                  </t>
  </si>
  <si>
    <t xml:space="preserve">276,46</t>
  </si>
  <si>
    <t xml:space="preserve">PORTA DE ABRIR / GIRO, EM GRADIL FERRO, COM BARRA CHATA 3 CM X 1/4", COM REQUADRO E GUARNICAO - COMPLETO - ACABAMENTO NATURAL                                                                                                                                                                                                                                                                                                                                                                             </t>
  </si>
  <si>
    <t xml:space="preserve">671,42</t>
  </si>
  <si>
    <t xml:space="preserve">PORTA DE ABRIR EM ACO COM DIVISAO HORIZONTAL PARA VIDROS, COM FUNDO ANTICORROSIVO/PRIMER DE PROTECAO, SEM GUARNICAO/ALIZAR/VISTA, VIDROS NAO INCLUSOS, 90 X 210 CM                                                                                                                                                                                                                                                                                                                                        </t>
  </si>
  <si>
    <t xml:space="preserve">713,89</t>
  </si>
  <si>
    <t xml:space="preserve">PORTA DE ABRIR EM ACO TIPO VENEZIANA, COM FUNDO ANTICORROSIVO / PRIMER DE PROTECAO, SEM GUARNICAO/ALIZAR/VISTA, 90 X 210 CM                                                                                                                                                                                                                                                                                                                                                                               </t>
  </si>
  <si>
    <t xml:space="preserve">639,45</t>
  </si>
  <si>
    <t xml:space="preserve">PORTA DE ABRIR EM ALUMINIO COM DIVISAO HORIZONTAL  PARA VIDROS,  ACABAMENTO ANODIZADO NATURAL, VIDROS INCLUSOS, SEM GUARNICAO/ALIZAR/VISTA , 87 X 210 CM                                                                                                                                                                                                                                                                                                                                                  </t>
  </si>
  <si>
    <t xml:space="preserve">686,15</t>
  </si>
  <si>
    <t xml:space="preserve">PORTA DE ABRIR EM ALUMINIO COM LAMBRI HORIZONTAL/LAMINADA, ACABAMENTO ANODIZADO NATURAL, SEM GUARNICAO/ALIZAR/VISTA                                                                                                                                                                                                                                                                                                                                                                                       </t>
  </si>
  <si>
    <t xml:space="preserve">556,35</t>
  </si>
  <si>
    <t xml:space="preserve">PORTA DE ABRIR EM ALUMINIO TIPO VENEZIANA, ACABAMENTO ANODIZADO NATURAL, SEM GUARNICAO/ALIZAR/VISTA                                                                                                                                                                                                                                                                                                                                                                                                       </t>
  </si>
  <si>
    <t xml:space="preserve">384,22</t>
  </si>
  <si>
    <t xml:space="preserve">PORTA DE ABRIR EM ALUMINIO TIPO VENEZIANA, ACABAMENTO ANODIZADO NATURAL, SEM GUARNICAO/ALIZAR/VISTA, 87 X 210 CM                                                                                                                                                                                                                                                                                                                                                                                          </t>
  </si>
  <si>
    <t xml:space="preserve">703,58</t>
  </si>
  <si>
    <t xml:space="preserve">PORTA DE CORRER EM ALUMINIO, DUAS FOLHAS MOVEIS COM VIDRO, FECHADURA E PUXADOR EMBUTIDO, ACABAMENTO ANODIZADO NATURAL, SEM GUARNICAO/ALIZAR/VISTA                                                                                                                                                                                                                                                                                                                                                         </t>
  </si>
  <si>
    <t xml:space="preserve">356,40</t>
  </si>
  <si>
    <t xml:space="preserve">PORTA DE ENROLAR MANUAL COMPLETA, ARTICULADA RAIADA LARGA, EM ACO GALVANIZADO NATURAL, CHAPA NUMERO 24 (SEM INSTALACAO)                                                                                                                                                                                                                                                                                                                                                                                   </t>
  </si>
  <si>
    <t xml:space="preserve">516,32</t>
  </si>
  <si>
    <t xml:space="preserve">PORTA DE ENROLAR MANUAL COMPLETA, PERFIL MEIA CANA CEGA, EM ACO GALVANIZADO COM PINTURA ELETROSTATICA, CHAPA NUMERO 24 " (SEM INSTALACAO)                                                                                                                                                                                                                                                                                                                                                                 </t>
  </si>
  <si>
    <t xml:space="preserve">839,02</t>
  </si>
  <si>
    <t xml:space="preserve">PORTA DE ENROLAR MANUAL COMPLETA, PERFIL MEIA CANA CEGA, EM ACO GALVANIZADO NATURAL, CHAPA NUMERO 24 (SEM INSTALACAO)                                                                                                                                                                                                                                                                                                                                                                                     </t>
  </si>
  <si>
    <t xml:space="preserve">707,30</t>
  </si>
  <si>
    <t xml:space="preserve">PORTA DE ENROLAR MANUAL COMPLETA, PERFIL MEIA CANA VAZADA TIJOLINHO, EM ACO GALVANIZADO NATURAL, CHAPA NUMERO 24 (SEM INSTALACAO)                                                                                                                                                                                                                                                                                                                                                                         </t>
  </si>
  <si>
    <t xml:space="preserve">1.053,71</t>
  </si>
  <si>
    <t xml:space="preserve">PORTA DE MADEIRA QUADRICULADA PARA VIDRO, DE CORRER (EUCALIPTO OU EQUIVALENTE REGIONAL), E = *3,5* CM                                                                                                                                                                                                                                                                                                                                                                                                     </t>
  </si>
  <si>
    <t xml:space="preserve">409,73</t>
  </si>
  <si>
    <t xml:space="preserve">PORTA DE MADEIRA TIPO VENEZIANA (EUCALIPTO OU EQUIVALENTE REGIONAL), E = *3,5* CM                                                                                                                                                                                                                                                                                                                                                                                                                         </t>
  </si>
  <si>
    <t xml:space="preserve">276,58</t>
  </si>
  <si>
    <t xml:space="preserve">PORTA DE MADEIRA-DE-LEI QUADRICULADA PARA VIDRO, DE CORRER (ANGELIM OU EQUIVALENTE REGIONAL), E = *3,5* CM                                                                                                                                                                                                                                                                                                                                                                                                </t>
  </si>
  <si>
    <t xml:space="preserve">676,75</t>
  </si>
  <si>
    <t xml:space="preserve">PORTA DE MADEIRA-DE-LEI TIPO MEXICANA SEM EMENDA (ANGELIM OU EQUIVALENTE REGIONAL), E = *3,5* CM                                                                                                                                                                                                                                                                                                                                                                                                          </t>
  </si>
  <si>
    <t xml:space="preserve">562,05</t>
  </si>
  <si>
    <t xml:space="preserve">PORTA DE MADEIRA-DE-LEI TIPO VENEZIANA (ANGELIM OU EQUIVALENTE REGIONAL), E = *3,5* CM                                                                                                                                                                                                                                                                                                                                                                                                                    </t>
  </si>
  <si>
    <t xml:space="preserve">391,17</t>
  </si>
  <si>
    <t xml:space="preserve">PORTA DE MADEIRA, FOLHA LEVE (NBR 15930) DE 600 X 2100 MM, DE 35 MM A 40 MM DE ESPESSURA, NUCLEO COLMEIA, CAPA LISA EM HDF, ACABAMENTO EM PRIMER PARA PINTURA                                                                                                                                                                                                                                                                                                                                             </t>
  </si>
  <si>
    <t xml:space="preserve">167,52</t>
  </si>
  <si>
    <t xml:space="preserve">PORTA DE MADEIRA, FOLHA LEVE (NBR 15930) DE 700 X 2100 MM, DE 35 MM A 40 MM DE ESPESSURA, NUCLEO COLMEIA, CAPA LISA EM HDF, ACABAMENTO EM PRIMER PARA PINTURA                                                                                                                                                                                                                                                                                                                                             </t>
  </si>
  <si>
    <t xml:space="preserve">173,84</t>
  </si>
  <si>
    <t xml:space="preserve">PORTA DE MADEIRA, FOLHA LEVE (NBR 15930) DE 800 X 2100 MM, DE 35 MM A 40 MM DE ESPESSURA, NUCLEO COLMEIA, CAPA LISA EM HDF, ACABAMENTO EM PRIMER PARA PINTURA                                                                                                                                                                                                                                                                                                                                             </t>
  </si>
  <si>
    <t xml:space="preserve">184,80</t>
  </si>
  <si>
    <t xml:space="preserve">PORTA DE MADEIRA, FOLHA LEVE (NBR 15930), DE 600 X 2100 MM, E = 35 MM, NUCLEO COLMEIA, CAPA LISA EM HDF, ACABAMENTO MELAMINICO EM PADRAO MADEIRA                                                                                                                                                                                                                                                                                                                                                          </t>
  </si>
  <si>
    <t xml:space="preserve">217,07</t>
  </si>
  <si>
    <t xml:space="preserve">PORTA DE MADEIRA, FOLHA MEDIA (NBR 15930) DE 600 X 2100 MM, DE 35 MM A 40 MM DE ESPESSURA, NUCLEO SEMI-SOLIDO (SARRAFEADO), CAPA FRISADA EM HDF, ACABAMENTO MELAMINICO EM PADRAO MADEIRA                                                                                                                                                                                                                                                                                                                  </t>
  </si>
  <si>
    <t xml:space="preserve">201,51</t>
  </si>
  <si>
    <t xml:space="preserve">PORTA DE MADEIRA, FOLHA MEDIA (NBR 15930) DE 600 X 2100 MM, DE 35 MM A 40 MM DE ESPESSURA, NUCLEO SEMI-SOLIDO (SARRAFEADO), CAPA LISA EM HDF, ACABAMENTO EM PRIMER PARA PINTURA                                                                                                                                                                                                                                                                                                                           </t>
  </si>
  <si>
    <t xml:space="preserve">182,97</t>
  </si>
  <si>
    <t xml:space="preserve">PORTA DE MADEIRA, FOLHA MEDIA (NBR 15930) DE 600 X 2100 MM, DE 35 MM A 40 MM DE ESPESSURA, NUCLEO SEMI-SOLIDO (SARRAFEADO), CAPA LISA EM HDF, ACABAMENTO LAMINADO NATURAL PARA VERNIZ                                                                                                                                                                                                                                                                                                                     </t>
  </si>
  <si>
    <t xml:space="preserve">192,91</t>
  </si>
  <si>
    <t xml:space="preserve">PORTA DE MADEIRA, FOLHA MEDIA (NBR 15930) DE 700 X 2100 MM, DE 35 MM A 40 MM DE ESPESSURA, NUCLEO SEMI-SOLIDO (SARRAFEADO), CAPA LISA EM HDF, ACABAMENTO EM PRIMER PARA PINTURA                                                                                                                                                                                                                                                                                                                           </t>
  </si>
  <si>
    <t xml:space="preserve">184,59</t>
  </si>
  <si>
    <t xml:space="preserve">PORTA DE MADEIRA, FOLHA MEDIA (NBR 15930) DE 800 X 2100 MM, DE 35 MM A 40 MM DE ESPESSURA, NUCLEO SEMI-SOLIDO (SARRAFEADO), CAPA LISA EM HDF, ACABAMENTO EM PRIMER PARA PINTURA                                                                                                                                                                                                                                                                                                                           </t>
  </si>
  <si>
    <t xml:space="preserve">201,30</t>
  </si>
  <si>
    <t xml:space="preserve">PORTA DE MADEIRA, FOLHA MEDIA (NBR 15930) DE 900 X 2100 MM, DE 35 MM A 40 MM DE ESPESSURA, NUCLEO SEMI-SOLIDO (SARRAFEADO), CAPA LISA EM HDF, ACABAMENTO EM PRIMER PARA PINTURA                                                                                                                                                                                                                                                                                                                           </t>
  </si>
  <si>
    <t xml:space="preserve">267,65</t>
  </si>
  <si>
    <t xml:space="preserve">PORTA DE MADEIRA, FOLHA PESADA (NBR 15930) DE 800 X 2100 MM, DE 40 MM A 45 MM DE ESPESSURA, NUCLEO SOLIDO, CAPA LISA EM HDF, ACABAMENTO EM LAMINADO NATURAL PARA VERNIZ                                                                                                                                                                                                                                                                                                                                   </t>
  </si>
  <si>
    <t xml:space="preserve">375,85</t>
  </si>
  <si>
    <t xml:space="preserve">PORTA DE MADEIRA, FOLHA PESADA (NBR 15930) DE 800 X 2100 MM, DE 40 MM A 45 MM DE ESPESSURA, NUCLEO SOLIDO, CAPA LISA EM HDF, ACABAMENTO EM PRIMER PARA PINTURA                                                                                                                                                                                                                                                                                                                                            </t>
  </si>
  <si>
    <t xml:space="preserve">415,62</t>
  </si>
  <si>
    <t xml:space="preserve">PORTA DE MADEIRA, FOLHA PESADA (NBR 15930) DE 900 X 2100 MM, DE 40 MM A 45 MM DE ESPESSURA, NUCLEO SOLIDO, CAPA LISA EM HDF, ACABAMENTO EM LAMINADO NATURAL PARA VERNIZ                                                                                                                                                                                                                                                                                                                                   </t>
  </si>
  <si>
    <t xml:space="preserve">437,42</t>
  </si>
  <si>
    <t xml:space="preserve">PORTA DE MADEIRA, FOLHA PESADA (NBR 15930) DE 900 X 2100 MM, DE 40 MM A 45 MM DE ESPESSURA, NUCLEO SOLIDO, CAPA LISA EM HDF, ACABAMENTO EM PRIMER PARA PINTURA                                                                                                                                                                                                                                                                                                                                            </t>
  </si>
  <si>
    <t xml:space="preserve">471,39</t>
  </si>
  <si>
    <t xml:space="preserve">PORTA DENTE PARA  FRESADORA                                                                                                                                                                                                                                                                                                                                                                                                                                                                               </t>
  </si>
  <si>
    <t xml:space="preserve">662,67</t>
  </si>
  <si>
    <t xml:space="preserve">PORTA GRADE DE ENROLAR MANUAL COMPLETA, PERFIL TUBULAR TIJOLINHO 3/4 ", EM ACO GALVANIZADO NATURAL (SEM INSTALACAO)                                                                                                                                                                                                                                                                                                                                                                                       </t>
  </si>
  <si>
    <t xml:space="preserve">1.575,30</t>
  </si>
  <si>
    <t xml:space="preserve">PORTA TOALHA BANHO EM METAL CROMADO, TIPO BARRA                                                                                                                                                                                                                                                                                                                                                                                                                                                           </t>
  </si>
  <si>
    <t xml:space="preserve">28,06</t>
  </si>
  <si>
    <t xml:space="preserve">PORTA TOALHA ROSTO EM METAL CROMADO, TIPO ARGOLA                                                                                                                                                                                                                                                                                                                                                                                                                                                          </t>
  </si>
  <si>
    <t xml:space="preserve">18,02</t>
  </si>
  <si>
    <t xml:space="preserve">PORTA VIDRO TEMPERADO INCOLOR, 2 FOLHAS DE CORRER, E = 10 MM (SEM FERRAGENS E SEM COLOCACAO)                                                                                                                                                                                                                                                                                                                                                                                                              </t>
  </si>
  <si>
    <t xml:space="preserve">247,63</t>
  </si>
  <si>
    <t xml:space="preserve">PORTAO BASCULANTE, MANUAL, EM ACO GALVANIZADO, CHAPA 26, TIPO LAMBRIL, COM REQUADRO, ACABAMENTO NATURAL                                                                                                                                                                                                                                                                                                                                                                                                   </t>
  </si>
  <si>
    <t xml:space="preserve">738,81</t>
  </si>
  <si>
    <t xml:space="preserve">PORTAO DE ABRIR / GIRO, EM GRADIL DE METALON REDONDO DE 3/4"  VERTICAL, COM REQUADRO, ACABAMENTO NATURAL - COMPLETO                                                                                                                                                                                                                                                                                                                                                                                       </t>
  </si>
  <si>
    <t xml:space="preserve">642,78</t>
  </si>
  <si>
    <t xml:space="preserve">PORTAO DE CORRER EM CHAPA TIPO PAINEL LAMBRIL QUADRADO, COM PORTA SOCIAL COMPLETA INCLUIDA, COM REQUADRO, ACABAMENTO NATURAL, COM TRILHOS E ROLDANAS                                                                                                                                                                                                                                                                                                                                                      </t>
  </si>
  <si>
    <t xml:space="preserve">599,48</t>
  </si>
  <si>
    <t xml:space="preserve">PORTAO DE CORRER EM GRADIL FIXO DE BARRA DE FERRO CHATA DE 3 X 1/4" NA VERTICAL, SEM REQUADRO, ACABAMENTO NATURAL, COM TRILHOS E ROLDANAS                                                                                                                                                                                                                                                                                                                                                                 </t>
  </si>
  <si>
    <t xml:space="preserve">785,99</t>
  </si>
  <si>
    <t xml:space="preserve">POSTE CONICO CONTINUO EM ACO GALVANIZADO, CURVO, BRACO DUPLO, ENGASTADO,  H = 9 M, DIAMETRO INFERIOR = *135* MM                                                                                                                                                                                                                                                                                                                                                                                           </t>
  </si>
  <si>
    <t xml:space="preserve">2.440,30</t>
  </si>
  <si>
    <t xml:space="preserve">POSTE CONICO CONTINUO EM ACO GALVANIZADO, CURVO, BRACO DUPLO, FLANGEADO,  H = 9 M, DIAMETRO INFERIOR = *135* MM                                                                                                                                                                                                                                                                                                                                                                                           </t>
  </si>
  <si>
    <t xml:space="preserve">2.773,56</t>
  </si>
  <si>
    <t xml:space="preserve">POSTE CONICO CONTINUO EM ACO GALVANIZADO, CURVO, BRACO SIMPLES, ENGASTADO,  H = 9 M, DIAMETRO INFERIOR = *135* MM                                                                                                                                                                                                                                                                                                                                                                                         </t>
  </si>
  <si>
    <t xml:space="preserve">2.358,88</t>
  </si>
  <si>
    <t xml:space="preserve">POSTE CONICO CONTINUO EM ACO GALVANIZADO, CURVO, BRACO SIMPLES, FLANGEADO,  H = 9 M, DIAMETRO INFERIOR = *135* MM                                                                                                                                                                                                                                                                                                                                                                                         </t>
  </si>
  <si>
    <t xml:space="preserve">2.355,45</t>
  </si>
  <si>
    <t xml:space="preserve">POSTE CONICO CONTINUO EM ACO GALVANIZADO, CURVO, BRACO SIMPLES, FLANGEADO, H = 7 M, DIAMETRO INFERIOR = *125* MM                                                                                                                                                                                                                                                                                                                                                                                          </t>
  </si>
  <si>
    <t xml:space="preserve">1.757,50</t>
  </si>
  <si>
    <t xml:space="preserve">POSTE CONICO CONTINUO EM ACO GALVANIZADO, RETO, ENGASTADO,  H = 7 M, DIAMETRO INFERIOR = *125* MM                                                                                                                                                                                                                                                                                                                                                                                                         </t>
  </si>
  <si>
    <t xml:space="preserve">1.779,81</t>
  </si>
  <si>
    <t xml:space="preserve">POSTE CONICO CONTINUO EM ACO GALVANIZADO, RETO, ENGASTADO,  H = 9 M, DIAMETRO INFERIOR = *145* MM                                                                                                                                                                                                                                                                                                                                                                                                         </t>
  </si>
  <si>
    <t xml:space="preserve">2.465,69</t>
  </si>
  <si>
    <t xml:space="preserve">POSTE CONICO CONTINUO EM ACO GALVANIZADO, RETO, FLANGEADO,  H = 3 M, DIAMETRO INFERIOR = *95* MM                                                                                                                                                                                                                                                                                                                                                                                                          </t>
  </si>
  <si>
    <t xml:space="preserve">606,86</t>
  </si>
  <si>
    <t xml:space="preserve">POSTE DE CONCRETO ARMADO DE SECAO CIRCULAR, EXTENSAO DE 10,00 M, RESISTENCIA DE 150 A 200 DAN, TIPO C-14                                                                                                                                                                                                                                                                                                                                                                                                  </t>
  </si>
  <si>
    <t xml:space="preserve">1.014,51</t>
  </si>
  <si>
    <t xml:space="preserve">POSTE DE CONCRETO ARMADO DE SECAO CIRCULAR, EXTENSAO DE 11,00 M, RESISTENCIA DE 200 A 300 DAN, TIPO C-14                                                                                                                                                                                                                                                                                                                                                                                                  </t>
  </si>
  <si>
    <t xml:space="preserve">1.611,37</t>
  </si>
  <si>
    <t xml:space="preserve">POSTE DE CONCRETO ARMADO DE SECAO CIRCULAR, EXTENSAO DE 11,00 M, RESISTENCIA DE 300 A 400 DAN, TIPO C-17                                                                                                                                                                                                                                                                                                                                                                                                  </t>
  </si>
  <si>
    <t xml:space="preserve">2.472,14</t>
  </si>
  <si>
    <t xml:space="preserve">POSTE DE CONCRETO ARMADO DE SECAO CIRCULAR, EXTENSAO DE 13,00 M, RESISTENCIA DE 1000 DAN, TIPO C-23                                                                                                                                                                                                                                                                                                                                                                                                       </t>
  </si>
  <si>
    <t xml:space="preserve">3.622,34</t>
  </si>
  <si>
    <t xml:space="preserve">POSTE DE CONCRETO ARMADO DE SECAO CIRCULAR, EXTENSAO DE 13,00 M, RESISTENCIA DE 1500 DAN, TIPO C-29                                                                                                                                                                                                                                                                                                                                                                                                       </t>
  </si>
  <si>
    <t xml:space="preserve">4.795,86</t>
  </si>
  <si>
    <t xml:space="preserve">POSTE DE CONCRETO ARMADO DE SECAO CIRCULAR, EXTENSAO DE 13,00 M, RESISTENCIA DE 2000 DAN, TIPO C-29                                                                                                                                                                                                                                                                                                                                                                                                       </t>
  </si>
  <si>
    <t xml:space="preserve">6.880,06</t>
  </si>
  <si>
    <t xml:space="preserve">POSTE DE CONCRETO ARMADO DE SECAO CIRCULAR, EXTENSAO DE 13,00 M, RESISTENCIA DE 2500 DAN, TIPO C-29                                                                                                                                                                                                                                                                                                                                                                                                       </t>
  </si>
  <si>
    <t xml:space="preserve">8.589,90</t>
  </si>
  <si>
    <t xml:space="preserve">POSTE DE CONCRETO ARMADO DE SECAO CIRCULAR, EXTENSAO DE 13,00 M, RESISTENCIA DE 3000 DAN, TIPO C-29                                                                                                                                                                                                                                                                                                                                                                                                       </t>
  </si>
  <si>
    <t xml:space="preserve">13.078,65</t>
  </si>
  <si>
    <t xml:space="preserve">POSTE DE CONCRETO ARMADO DE SECAO CIRCULAR, EXTENSAO DE 14,00 M, RESISTENCIA DE 1000 DAN, TIPO C-23                                                                                                                                                                                                                                                                                                                                                                                                       </t>
  </si>
  <si>
    <t xml:space="preserve">4.850,15</t>
  </si>
  <si>
    <t xml:space="preserve">POSTE DE CONCRETO ARMADO DE SECAO CIRCULAR, EXTENSAO DE 14,00 M, RESISTENCIA DE 1500 DAN, TIPO C-29                                                                                                                                                                                                                                                                                                                                                                                                       </t>
  </si>
  <si>
    <t xml:space="preserve">6.796,92</t>
  </si>
  <si>
    <t xml:space="preserve">POSTE DE CONCRETO ARMADO DE SECAO CIRCULAR, EXTENSAO DE 14,00 M, RESISTENCIA DE 2000 DAN, TIPO C-29                                                                                                                                                                                                                                                                                                                                                                                                       </t>
  </si>
  <si>
    <t xml:space="preserve">9.115,24</t>
  </si>
  <si>
    <t xml:space="preserve">POSTE DE CONCRETO ARMADO DE SECAO CIRCULAR, EXTENSAO DE 14,00 M, RESISTENCIA DE 2500 DAN, TIPO C-29                                                                                                                                                                                                                                                                                                                                                                                                       </t>
  </si>
  <si>
    <t xml:space="preserve">11.656,36</t>
  </si>
  <si>
    <t xml:space="preserve">POSTE DE CONCRETO ARMADO DE SECAO CIRCULAR, EXTENSAO DE 14,00 M, RESISTENCIA DE 300 A 400 DAN, TIPO C-17                                                                                                                                                                                                                                                                                                                                                                                                  </t>
  </si>
  <si>
    <t xml:space="preserve">874,04</t>
  </si>
  <si>
    <t xml:space="preserve">POSTE DE CONCRETO ARMADO DE SECAO CIRCULAR, EXTENSAO DE 14,00 M, RESISTENCIA DE 3000 DAN, TIPO C-29                                                                                                                                                                                                                                                                                                                                                                                                       </t>
  </si>
  <si>
    <t xml:space="preserve">14.985,47</t>
  </si>
  <si>
    <t xml:space="preserve">POSTE DE CONCRETO ARMADO DE SECAO CIRCULAR, EXTENSAO DE 15,00 M, RESISTENCIA DE 1000 DAN, TIPO C-23                                                                                                                                                                                                                                                                                                                                                                                                       </t>
  </si>
  <si>
    <t xml:space="preserve">5.211,42</t>
  </si>
  <si>
    <t xml:space="preserve">POSTE DE CONCRETO ARMADO DE SECAO CIRCULAR, EXTENSAO DE 15,00 M, RESISTENCIA DE 1500 DAN, TIPO C-29                                                                                                                                                                                                                                                                                                                                                                                                       </t>
  </si>
  <si>
    <t xml:space="preserve">7.991,52</t>
  </si>
  <si>
    <t xml:space="preserve">POSTE DE CONCRETO ARMADO DE SECAO CIRCULAR, EXTENSAO DE 15,00 M, RESISTENCIA DE 2000 DAN, TIPO C-29                                                                                                                                                                                                                                                                                                                                                                                                       </t>
  </si>
  <si>
    <t xml:space="preserve">8.331,10</t>
  </si>
  <si>
    <t xml:space="preserve">POSTE DE CONCRETO ARMADO DE SECAO CIRCULAR, EXTENSAO DE 15,00 M, RESISTENCIA DE 2500 DAN, TIPO C-29                                                                                                                                                                                                                                                                                                                                                                                                       </t>
  </si>
  <si>
    <t xml:space="preserve">13.612,74</t>
  </si>
  <si>
    <t xml:space="preserve">POSTE DE CONCRETO ARMADO DE SECAO CIRCULAR, EXTENSAO DE 15,00 M, RESISTENCIA DE 3000 DAN, TIPO C-29                                                                                                                                                                                                                                                                                                                                                                                                       </t>
  </si>
  <si>
    <t xml:space="preserve">16.243,08</t>
  </si>
  <si>
    <t xml:space="preserve">POSTE DE CONCRETO ARMADO DE SECAO CIRCULAR, EXTENSAO DE 9,00 M, RESISTENCIA DE 200 A 300 DAN, TIPO C-14                                                                                                                                                                                                                                                                                                                                                                                                   </t>
  </si>
  <si>
    <t xml:space="preserve">1.401,48</t>
  </si>
  <si>
    <t xml:space="preserve">POSTE DE CONCRETO ARMADO DE SECAO CIRCULAR, EXTENSAO DE 9,00 M, RESISTENCIA DE 300 A 400 DAN, TIPO C-17                                                                                                                                                                                                                                                                                                                                                                                                   </t>
  </si>
  <si>
    <t xml:space="preserve">1.045,25</t>
  </si>
  <si>
    <t xml:space="preserve">POSTE DE CONCRETO ARMADO DE SECAO DUPLO T, EXTENSAO DE 10,00 M, RESISTENCIA DE 1000 DAN, TIPO B-1,5                                                                                                                                                                                                                                                                                                                                                                                                       </t>
  </si>
  <si>
    <t xml:space="preserve">2.121,24</t>
  </si>
  <si>
    <t xml:space="preserve">POSTE DE CONCRETO ARMADO DE SECAO DUPLO T, EXTENSAO DE 10,00 M, RESISTENCIA DE 150 DAN, TIPO D                                                                                                                                                                                                                                                                                                                                                                                                            </t>
  </si>
  <si>
    <t xml:space="preserve">681,64</t>
  </si>
  <si>
    <t xml:space="preserve">POSTE DE CONCRETO ARMADO DE SECAO DUPLO T, EXTENSAO DE 10,00 M, RESISTENCIA DE 300 A 400 DAN, TIPO B OU D                                                                                                                                                                                                                                                                                                                                                                                                 </t>
  </si>
  <si>
    <t xml:space="preserve">922,81</t>
  </si>
  <si>
    <t xml:space="preserve">POSTE DE CONCRETO ARMADO DE SECAO DUPLO T, EXTENSAO DE 10,00 M, RESISTENCIA DE 600 DAN, TIPO B                                                                                                                                                                                                                                                                                                                                                                                                            </t>
  </si>
  <si>
    <t xml:space="preserve">1.326,70</t>
  </si>
  <si>
    <t xml:space="preserve">POSTE DE CONCRETO ARMADO DE SECAO DUPLO T, EXTENSAO DE 11,00 M, RESISTENCIA DE 1000 DAN, TIPO B-1,5                                                                                                                                                                                                                                                                                                                                                                                                       </t>
  </si>
  <si>
    <t xml:space="preserve">2.458,35</t>
  </si>
  <si>
    <t xml:space="preserve">POSTE DE CONCRETO ARMADO DE SECAO DUPLO T, EXTENSAO DE 11,00 M, RESISTENCIA DE 150 DAN, TIPO D                                                                                                                                                                                                                                                                                                                                                                                                            </t>
  </si>
  <si>
    <t xml:space="preserve">717,36</t>
  </si>
  <si>
    <t xml:space="preserve">POSTE DE CONCRETO ARMADO DE SECAO DUPLO T, EXTENSAO DE 11,00 M, RESISTENCIA DE 1500 DAN, TIPO B-3,0                                                                                                                                                                                                                                                                                                                                                                                                       </t>
  </si>
  <si>
    <t xml:space="preserve">3.241,23</t>
  </si>
  <si>
    <t xml:space="preserve">POSTE DE CONCRETO ARMADO DE SECAO DUPLO T, EXTENSAO DE 11,00 M, RESISTENCIA DE 200 DAN, TIPO D                                                                                                                                                                                                                                                                                                                                                                                                            </t>
  </si>
  <si>
    <t xml:space="preserve">753,23</t>
  </si>
  <si>
    <t xml:space="preserve">POSTE DE CONCRETO ARMADO DE SECAO DUPLO T, EXTENSAO DE 11,00 M, RESISTENCIA DE 2000 DAN, TIPO B-4,5                                                                                                                                                                                                                                                                                                                                                                                                       </t>
  </si>
  <si>
    <t xml:space="preserve">4.363,34</t>
  </si>
  <si>
    <t xml:space="preserve">POSTE DE CONCRETO ARMADO DE SECAO DUPLO T, EXTENSAO DE 11,00 M, RESISTENCIA DE 300 DAN, TIPO B                                                                                                                                                                                                                                                                                                                                                                                                            </t>
  </si>
  <si>
    <t xml:space="preserve">1.149,14</t>
  </si>
  <si>
    <t xml:space="preserve">POSTE DE CONCRETO ARMADO DE SECAO DUPLO T, EXTENSAO DE 11,00 M, RESISTENCIA DE 600 DAN, TIPO B                                                                                                                                                                                                                                                                                                                                                                                                            </t>
  </si>
  <si>
    <t xml:space="preserve">1.624,59</t>
  </si>
  <si>
    <t xml:space="preserve">POSTE DE CONCRETO ARMADO DE SECAO DUPLO T, EXTENSAO DE 12,00 M, RESISTENCIA DE 1000 DAN, TIPO B-1,5                                                                                                                                                                                                                                                                                                                                                                                                       </t>
  </si>
  <si>
    <t xml:space="preserve">2.713,84</t>
  </si>
  <si>
    <t xml:space="preserve">POSTE DE CONCRETO ARMADO DE SECAO DUPLO T, EXTENSAO DE 12,00 M, RESISTENCIA DE 150 DAN, TIPO D                                                                                                                                                                                                                                                                                                                                                                                                            </t>
  </si>
  <si>
    <t xml:space="preserve">950,00</t>
  </si>
  <si>
    <t xml:space="preserve">POSTE DE CONCRETO ARMADO DE SECAO DUPLO T, EXTENSAO DE 12,00 M, RESISTENCIA DE 1500 DAN, TIPO B-3,0                                                                                                                                                                                                                                                                                                                                                                                                       </t>
  </si>
  <si>
    <t xml:space="preserve">3.823,76</t>
  </si>
  <si>
    <t xml:space="preserve">POSTE DE CONCRETO ARMADO DE SECAO DUPLO T, EXTENSAO DE 12,00 M, RESISTENCIA DE 300 A 400 DAN, TIPO B OU D                                                                                                                                                                                                                                                                                                                                                                                                 </t>
  </si>
  <si>
    <t xml:space="preserve">1.287,48</t>
  </si>
  <si>
    <t xml:space="preserve">POSTE DE CONCRETO ARMADO DE SECAO DUPLO T, EXTENSAO DE 12,00 M, RESISTENCIA DE 3000 DAN, TIPO B-6,0                                                                                                                                                                                                                                                                                                                                                                                                       </t>
  </si>
  <si>
    <t xml:space="preserve">7.925,71</t>
  </si>
  <si>
    <t xml:space="preserve">POSTE DE CONCRETO ARMADO DE SECAO DUPLO T, EXTENSAO DE 12,00 M, RESISTENCIA DE 600 DAN, TIPO B                                                                                                                                                                                                                                                                                                                                                                                                            </t>
  </si>
  <si>
    <t xml:space="preserve">1.771,41</t>
  </si>
  <si>
    <t xml:space="preserve">POSTE DE CONCRETO ARMADO DE SECAO DUPLO T, EXTENSAO DE 13,00 M, RESISTENCIA DE 1000 DAN, TIPO B-1,5                                                                                                                                                                                                                                                                                                                                                                                                       </t>
  </si>
  <si>
    <t xml:space="preserve">3.318,09</t>
  </si>
  <si>
    <t xml:space="preserve">POSTE DE CONCRETO ARMADO DE SECAO DUPLO T, EXTENSAO DE 13,00 M, RESISTENCIA DE 1500 DAN, TIPO B-3,0                                                                                                                                                                                                                                                                                                                                                                                                       </t>
  </si>
  <si>
    <t xml:space="preserve">5.320,08</t>
  </si>
  <si>
    <t xml:space="preserve">POSTE DE CONCRETO ARMADO DE SECAO DUPLO T, EXTENSAO DE 13,00 M, RESISTENCIA DE 2000 DAN, TIPO B-4,5                                                                                                                                                                                                                                                                                                                                                                                                       </t>
  </si>
  <si>
    <t xml:space="preserve">7.134,39</t>
  </si>
  <si>
    <t xml:space="preserve">POSTE DE CONCRETO ARMADO DE SECAO DUPLO T, EXTENSAO DE 13,00 M, RESISTENCIA DE 300 DAN, TIPO B                                                                                                                                                                                                                                                                                                                                                                                                            </t>
  </si>
  <si>
    <t xml:space="preserve">1.504,27</t>
  </si>
  <si>
    <t xml:space="preserve">POSTE DE CONCRETO ARMADO DE SECAO DUPLO T, EXTENSAO DE 13,00 M, RESISTENCIA DE 600 DAN, TIPO B                                                                                                                                                                                                                                                                                                                                                                                                            </t>
  </si>
  <si>
    <t xml:space="preserve">2.264,89</t>
  </si>
  <si>
    <t xml:space="preserve">POSTE DE CONCRETO ARMADO DE SECAO DUPLO T, EXTENSAO DE 15,00 M, RESISTENCIA DE 1500 DAN, TIPO B-3,0                                                                                                                                                                                                                                                                                                                                                                                                       </t>
  </si>
  <si>
    <t xml:space="preserve">6.558,02</t>
  </si>
  <si>
    <t xml:space="preserve">POSTE DE CONCRETO ARMADO DE SECAO DUPLO T, EXTENSAO DE 15,00 M, RESISTENCIA DE 2000 DAN, TIPO B-4,5                                                                                                                                                                                                                                                                                                                                                                                                       </t>
  </si>
  <si>
    <t xml:space="preserve">9.384,60</t>
  </si>
  <si>
    <t xml:space="preserve">POSTE DE CONCRETO ARMADO DE SECAO DUPLO T, EXTENSAO DE 8,00 M, RESISTENCIA DE 150 DAN, TIPO D                                                                                                                                                                                                                                                                                                                                                                                                             </t>
  </si>
  <si>
    <t xml:space="preserve">482,34</t>
  </si>
  <si>
    <t xml:space="preserve">POSTE DE CONCRETO ARMADO DE SECAO DUPLO T, EXTENSAO DE 9,00 M, RESISTENCIA DE 1000 DAN, TIPO B-1,5                                                                                                                                                                                                                                                                                                                                                                                                        </t>
  </si>
  <si>
    <t xml:space="preserve">1.884,87</t>
  </si>
  <si>
    <t xml:space="preserve">POSTE DE CONCRETO ARMADO DE SECAO DUPLO T, EXTENSAO DE 9,00 M, RESISTENCIA DE 150 DAN, TIPO D                                                                                                                                                                                                                                                                                                                                                                                                             </t>
  </si>
  <si>
    <t xml:space="preserve">597,89</t>
  </si>
  <si>
    <t xml:space="preserve">POSTE DE CONCRETO ARMADO DE SECAO DUPLO T, EXTENSAO DE 9,00 M, RESISTENCIA DE 300 A 400 DAN, TIPO B OU D                                                                                                                                                                                                                                                                                                                                                                                                  </t>
  </si>
  <si>
    <t xml:space="preserve">785,00</t>
  </si>
  <si>
    <t xml:space="preserve">POSTE DE CONCRETO ARMADO DE SECAO DUPLO T, EXTENSAO DE 9,00 M, RESISTENCIA DE 600 DAN, TIPO B                                                                                                                                                                                                                                                                                                                                                                                                             </t>
  </si>
  <si>
    <t xml:space="preserve">1.166,01</t>
  </si>
  <si>
    <t xml:space="preserve">POSTE DECORATIVO PARA JARDIM EM ACO TUBULAR, SEM LUMINARIA, H = *2,5* M                                                                                                                                                                                                                                                                                                                                                                                                                                   </t>
  </si>
  <si>
    <t xml:space="preserve">359,22</t>
  </si>
  <si>
    <t xml:space="preserve">POSTE ROLICO DE MADEIRA TRATADA, D = 20 A 25 CM, H = 12,00 M, EM EUCALIPTO OU EQUIVALENTE DA REGIAO                                                                                                                                                                                                                                                                                                                                                                                                       </t>
  </si>
  <si>
    <t xml:space="preserve">93,10</t>
  </si>
  <si>
    <t xml:space="preserve">POSTES METALICOS AUTOPORTANTES, CONICO OU TELESCOPICO, PARA SPDA, ALTURA 10 METROS LIVRES                                                                                                                                                                                                                                                                                                                                                                                                                 </t>
  </si>
  <si>
    <t xml:space="preserve">1.217,19</t>
  </si>
  <si>
    <t xml:space="preserve">POSTES METALICOS AUTOPORTANTES, CONICO OU TELESCOPICO, PARA SPDA, ALTURA 12 METROS LIVRES                                                                                                                                                                                                                                                                                                                                                                                                                 </t>
  </si>
  <si>
    <t xml:space="preserve">1.699,26</t>
  </si>
  <si>
    <t xml:space="preserve">POSTES METALICOS AUTOPORTANTES, CONICO OU TELESCOPICO, PARA SPDA, ALTURA 15 METROS LIVRES                                                                                                                                                                                                                                                                                                                                                                                                                 </t>
  </si>
  <si>
    <t xml:space="preserve">2.370,34</t>
  </si>
  <si>
    <t xml:space="preserve">POSTES METALICOS AUTOPORTANTES, CONICO OU TELESCOPICO, PARA SPDA, ALTURA 20 METROS LIVRES                                                                                                                                                                                                                                                                                                                                                                                                                 </t>
  </si>
  <si>
    <t xml:space="preserve">3.231,84</t>
  </si>
  <si>
    <t xml:space="preserve">POZOLANA DE CLASSE  C                                                                                                                                                                                                                                                                                                                                                                                                                                                                                     </t>
  </si>
  <si>
    <t xml:space="preserve">356,01</t>
  </si>
  <si>
    <t xml:space="preserve">PRANCHA  APARELHADA *4 X 30* CM, EM MACARANDUBA, ANGELIM OU EQUIVALENTE DA REGIAO                                                                                                                                                                                                                                                                                                                                                                                                                         </t>
  </si>
  <si>
    <t xml:space="preserve">54,60</t>
  </si>
  <si>
    <t xml:space="preserve">PRANCHA NAO APARELHADA  *6 X 25* CM, EM MACARANDUBA, ANGELIM OU EQUIVALENTE DA REGIAO -  BRUTA                                                                                                                                                                                                                                                                                                                                                                                                            </t>
  </si>
  <si>
    <t xml:space="preserve">45,38</t>
  </si>
  <si>
    <t xml:space="preserve">PRANCHA NAO APARELHADA  *6 X 30* CM, EM MACARANDUBA, ANGELIM OU EQUIVALENTE DA REGIAO - BRUTA                                                                                                                                                                                                                                                                                                                                                                                                             </t>
  </si>
  <si>
    <t xml:space="preserve">54,42</t>
  </si>
  <si>
    <t xml:space="preserve">PRANCHA NAO APARELHADA  *6 X 40* CM, EM MACARANDUBA, ANGELIM OU EQUIVALENTE DA REGIAO -  BRUTA                                                                                                                                                                                                                                                                                                                                                                                                            </t>
  </si>
  <si>
    <t xml:space="preserve">125,59</t>
  </si>
  <si>
    <t xml:space="preserve">PRANCHAO  APARELHADO *8 X 30* CM, EM MACARANDUBA, ANGELIM OU EQUIVALENTE DA REGIAO                                                                                                                                                                                                                                                                                                                                                                                                                        </t>
  </si>
  <si>
    <t xml:space="preserve">113,03</t>
  </si>
  <si>
    <t xml:space="preserve">PRANCHAO APARELHADO *7,5 X 23* CM, EM MACARANDUBA, ANGELIM OU EQUIVALENTE DA REGIAO                                                                                                                                                                                                                                                                                                                                                                                                                       </t>
  </si>
  <si>
    <t xml:space="preserve">83,72</t>
  </si>
  <si>
    <t xml:space="preserve">PRANCHAO NAO APARELHADO  *7,5 X 23* CM, EM MACARANDUBA, ANGELIM OU EQUIVALENTE DA REGIAO - BRUTA                                                                                                                                                                                                                                                                                                                                                                                                          </t>
  </si>
  <si>
    <t xml:space="preserve">94,19</t>
  </si>
  <si>
    <t xml:space="preserve">PRANCHAO NAO APARELHADO *8 X 30* CM, EM MACARANDUBA, ANGELIM OU EQUIVALENTE DA REGIAO - BRUTA                                                                                                                                                                                                                                                                                                                                                                                                             </t>
  </si>
  <si>
    <t xml:space="preserve">PREGO DE ACO POLIDO COM CABECA DUPLA 17 X 27 (2 1/2 X 11)                                                                                                                                                                                                                                                                                                                                                                                                                                                 </t>
  </si>
  <si>
    <t xml:space="preserve">PREGO DE ACO POLIDO COM CABECA 10 X 10 (7/8 X 17)                                                                                                                                                                                                                                                                                                                                                                                                                                                         </t>
  </si>
  <si>
    <t xml:space="preserve">38,51</t>
  </si>
  <si>
    <t xml:space="preserve">PREGO DE ACO POLIDO COM CABECA 10 X 11 (1 X 17)                                                                                                                                                                                                                                                                                                                                                                                                                                                           </t>
  </si>
  <si>
    <t xml:space="preserve">35,62</t>
  </si>
  <si>
    <t xml:space="preserve">PREGO DE ACO POLIDO COM CABECA 12 X 12                                                                                                                                                                                                                                                                                                                                                                                                                                                                    </t>
  </si>
  <si>
    <t xml:space="preserve">26,67</t>
  </si>
  <si>
    <t xml:space="preserve">PREGO DE ACO POLIDO COM CABECA 14 X 18 (1 1/2 X 14)                                                                                                                                                                                                                                                                                                                                                                                                                                                       </t>
  </si>
  <si>
    <t xml:space="preserve">24,15</t>
  </si>
  <si>
    <t xml:space="preserve">PREGO DE ACO POLIDO COM CABECA 15 X 15 (1 1/4 X 13)                                                                                                                                                                                                                                                                                                                                                                                                                                                       </t>
  </si>
  <si>
    <t xml:space="preserve">22,41</t>
  </si>
  <si>
    <t xml:space="preserve">PREGO DE ACO POLIDO COM CABECA 15 X 18 (1 1/2 X 13)                                                                                                                                                                                                                                                                                                                                                                                                                                                       </t>
  </si>
  <si>
    <t xml:space="preserve">22,68</t>
  </si>
  <si>
    <t xml:space="preserve">PREGO DE ACO POLIDO COM CABECA 16 X 24 (2 1/4 X 12)                                                                                                                                                                                                                                                                                                                                                                                                                                                       </t>
  </si>
  <si>
    <t xml:space="preserve">21,57</t>
  </si>
  <si>
    <t xml:space="preserve">PREGO DE ACO POLIDO COM CABECA 16 X 27 (2 1/2 X 12)                                                                                                                                                                                                                                                                                                                                                                                                                                                       </t>
  </si>
  <si>
    <t xml:space="preserve">PREGO DE ACO POLIDO COM CABECA 17 X 21 (2 X 11)                                                                                                                                                                                                                                                                                                                                                                                                                                                           </t>
  </si>
  <si>
    <t xml:space="preserve">20,24</t>
  </si>
  <si>
    <t xml:space="preserve">PREGO DE ACO POLIDO COM CABECA 17 X 24 (2 1/4 X 11)                                                                                                                                                                                                                                                                                                                                                                                                                                                       </t>
  </si>
  <si>
    <t xml:space="preserve">PREGO DE ACO POLIDO COM CABECA 17 X 27 (2 1/2 X 11)                                                                                                                                                                                                                                                                                                                                                                                                                                                       </t>
  </si>
  <si>
    <t xml:space="preserve">PREGO DE ACO POLIDO COM CABECA 17 X 30 (2 3/4 X 11)                                                                                                                                                                                                                                                                                                                                                                                                                                                       </t>
  </si>
  <si>
    <t xml:space="preserve">20,86</t>
  </si>
  <si>
    <t xml:space="preserve">PREGO DE ACO POLIDO COM CABECA 18 X 24 (2 1/4 X 10)                                                                                                                                                                                                                                                                                                                                                                                                                                                       </t>
  </si>
  <si>
    <t xml:space="preserve">PREGO DE ACO POLIDO COM CABECA 18 X 27 (2 1/2 X 10)                                                                                                                                                                                                                                                                                                                                                                                                                                                       </t>
  </si>
  <si>
    <t xml:space="preserve">PREGO DE ACO POLIDO COM CABECA 18 X 30 (2 3/4 X 10)                                                                                                                                                                                                                                                                                                                                                                                                                                                       </t>
  </si>
  <si>
    <t xml:space="preserve">PREGO DE ACO POLIDO COM CABECA 19  X 36 (3 1/4  X  9)                                                                                                                                                                                                                                                                                                                                                                                                                                                     </t>
  </si>
  <si>
    <t xml:space="preserve">20,22</t>
  </si>
  <si>
    <t xml:space="preserve">PREGO DE ACO POLIDO COM CABECA 19 X 33 (3 X 9)                                                                                                                                                                                                                                                                                                                                                                                                                                                            </t>
  </si>
  <si>
    <t xml:space="preserve">PREGO DE ACO POLIDO COM CABECA 22 X 48 (4 1/4 X 5)                                                                                                                                                                                                                                                                                                                                                                                                                                                        </t>
  </si>
  <si>
    <t xml:space="preserve">20,39</t>
  </si>
  <si>
    <t xml:space="preserve">PREGO DE ACO POLIDO SEM CABECA 15 X 15 (1 1/4 X 13)                                                                                                                                                                                                                                                                                                                                                                                                                                                       </t>
  </si>
  <si>
    <t xml:space="preserve">22,76</t>
  </si>
  <si>
    <t xml:space="preserve">PRESSAO DE PERNAS TRIPLO, EM TUBO DE ACO CARBONO, PINTURA NO PROCESSO ELETROSTATICO - EQUIPAMENTO DE GINASTICA PARA ACADEMIA AO AR LIVRE / ACADEMIA DA TERCEIRA IDADE - ATI                                                                                                                                                                                                                                                                                                                               </t>
  </si>
  <si>
    <t xml:space="preserve">3.475,10</t>
  </si>
  <si>
    <t xml:space="preserve">PRIMER DE POLIURETANO                                                                                                                                                                                                                                                                                                                                                                                                                                                                                     </t>
  </si>
  <si>
    <t xml:space="preserve">568,64</t>
  </si>
  <si>
    <t xml:space="preserve">PRIMER EPOXI / EPOXIDICO                                                                                                                                                                                                                                                                                                                                                                                                                                                                                  </t>
  </si>
  <si>
    <t xml:space="preserve">97,04</t>
  </si>
  <si>
    <t xml:space="preserve">PRIMER PARA MANTA ASFALTICA A BASE DE ASFALTO MODIFICADO DILUIDO EM SOLVENTE, APLICACAO A FRIO                                                                                                                                                                                                                                                                                                                                                                                                            </t>
  </si>
  <si>
    <t xml:space="preserve">17,21</t>
  </si>
  <si>
    <t xml:space="preserve">PROJETOR DE ARGAMASSA, CAPACIDADE DE PROJECAO 1,5 M3/H, ALCANCE DA PROJECAO 30 ATE 60 M, MOTOR ELETRICO TRIFASICO                                                                                                                                                                                                                                                                                                                                                                                         </t>
  </si>
  <si>
    <t xml:space="preserve">81.526,69</t>
  </si>
  <si>
    <t xml:space="preserve">PROJETOR DE ARGAMASSA, CAPACIDADE DE PROJECAO 2,0 M3/H, ALCANCE DA PROJECAO ATE 50 M, MOTOR ELETRICO TRIFASICO                                                                                                                                                                                                                                                                                                                                                                                            </t>
  </si>
  <si>
    <t xml:space="preserve">108.063,22</t>
  </si>
  <si>
    <t xml:space="preserve">PROJETOR PNEUMATICO DE ARGAMASSA PARA CHAPISCO E REBOCO COM RECIPIENTE ACOPLADO, TIPO CANEQUNHA, COM VOLUME DE 1,50 L, SEM COMPRESSOR                                                                                                                                                                                                                                                                                                                                                                     </t>
  </si>
  <si>
    <t xml:space="preserve">648,27</t>
  </si>
  <si>
    <t xml:space="preserve">PROJETOR RETANGULAR FECHADO PARA LAMPADA VAPOR DE MERCURIO/SODIO 250 W A 500 W, CABECEIRAS EM ALUMINIO FUNDIDO, CORPO EM ALUMINIO ANODIZADO, PARA LAMPADA E40 FECHAMENTO EM VIDRO TEMPERADO.                                                                                                                                                                                                                                                                                                              </t>
  </si>
  <si>
    <t xml:space="preserve">113,35</t>
  </si>
  <si>
    <t xml:space="preserve">PROLONGADOR/EXTENSOR PARA ROLO DE PINTURA 3 M                                                                                                                                                                                                                                                                                                                                                                                                                                                             </t>
  </si>
  <si>
    <t xml:space="preserve">53,55</t>
  </si>
  <si>
    <t xml:space="preserve">PROLONGAMENTO / PROLONGADOR PARA CAIXA SIFONADA, PVC, 100 MM X 200 MM (NBR 5688)                                                                                                                                                                                                                                                                                                                                                                                                                          </t>
  </si>
  <si>
    <t xml:space="preserve">8,30</t>
  </si>
  <si>
    <t xml:space="preserve">PROLONGAMENTO / PROLONGADOR PARA CAIXA SIFONADA, PVC, 150 MM X 150 MM (NBR 5688)                                                                                                                                                                                                                                                                                                                                                                                                                          </t>
  </si>
  <si>
    <t xml:space="preserve">11,78</t>
  </si>
  <si>
    <t xml:space="preserve">PROLONGAMENTO / PROLONGADOR PARA CAIXA SIFONADA, PVC, 150 MM X 200 MM (NBR 5688)                                                                                                                                                                                                                                                                                                                                                                                                                          </t>
  </si>
  <si>
    <t xml:space="preserve">PROTETOR AUDITIVO TIPO CONCHA COM ABAFADOR DE RUIDOS, ATENUACAO ACIMA DE 22 DB                                                                                                                                                                                                                                                                                                                                                                                                                            </t>
  </si>
  <si>
    <t xml:space="preserve">28,70</t>
  </si>
  <si>
    <t xml:space="preserve">PROTETOR AUDITIVO TIPO PLUG DE INSERCAO COM CORDAO, ATENUACAO SUPERIOR A 15 DB                                                                                                                                                                                                                                                                                                                                                                                                                            </t>
  </si>
  <si>
    <t xml:space="preserve">PROTETOR SOLAR FPS 30, EMBALAGEM 2 LITROS                                                                                                                                                                                                                                                                                                                                                                                                                                                                 </t>
  </si>
  <si>
    <t xml:space="preserve">238,00</t>
  </si>
  <si>
    <t xml:space="preserve">PROTETOR/PONTEIRA PLASTICA PARA PONTA DE VERGALHAO DE ATE 1", TIPO PROTETOR DE ESPERA                                                                                                                                                                                                                                                                                                                                                                                                                     </t>
  </si>
  <si>
    <t xml:space="preserve">PRUMO DE CENTRO EM ACO *400* G                                                                                                                                                                                                                                                                                                                                                                                                                                                                            </t>
  </si>
  <si>
    <t xml:space="preserve">39,20</t>
  </si>
  <si>
    <t xml:space="preserve">PRUMO DE PAREDE EM ACO 700 A 750 G                                                                                                                                                                                                                                                                                                                                                                                                                                                                        </t>
  </si>
  <si>
    <t xml:space="preserve">PULSADOR CAMPAINHA 10A, 250V (APENAS MODULO)                                                                                                                                                                                                                                                                                                                                                                                                                                                              </t>
  </si>
  <si>
    <t xml:space="preserve">3,85</t>
  </si>
  <si>
    <t xml:space="preserve">PULSADOR CAMPAINHA 10A, 250V, CONJUNTO MONTADO PARA EMBUTIR 4" X 2" (PLACA + SUPORTE + MODULO)                                                                                                                                                                                                                                                                                                                                                                                                            </t>
  </si>
  <si>
    <t xml:space="preserve">PULSADOR MINUTERIA 10A, 250V (APENAS MODULO)                                                                                                                                                                                                                                                                                                                                                                                                                                                              </t>
  </si>
  <si>
    <t xml:space="preserve">6,56</t>
  </si>
  <si>
    <t xml:space="preserve">PULSADOR MINUTERIA 10A, 250V, CONJUNTO MONTADO PARA EMBUTIR 4" X 2" (PLACA + SUPORTE + MODULO)                                                                                                                                                                                                                                                                                                                                                                                                            </t>
  </si>
  <si>
    <t xml:space="preserve">8,95</t>
  </si>
  <si>
    <t xml:space="preserve">PUXADOR DE EMBUTIR TIPO CONCHA, COM FURO PARA CHAVE, EM LATAO CROMADO,  COMPRIMENTO DE APROX *100* MM E LARGURA DE APROX *40* MM                                                                                                                                                                                                                                                                                                                                                                          </t>
  </si>
  <si>
    <t xml:space="preserve">10,29</t>
  </si>
  <si>
    <t xml:space="preserve">PUXADOR TIPO ALCA, EM ZAMAC CROMADO, COM COMPRIMENTO DE APROX 150 MM, COM ROSETA PARA PORTAS DE MADEIRAS, INCLUINDO PARAFUSOS                                                                                                                                                                                                                                                                                                                                                                             </t>
  </si>
  <si>
    <t xml:space="preserve">41,22</t>
  </si>
  <si>
    <t xml:space="preserve">PUXADOR TIPO ALCA, EM ZAMAC CROMADO, COM ROSETAS, COMPRIMENTO DE APROX *100* MM, PARA PORTAS E JANELAS DE MADEIRA, INCLUINDO PARAFUSOS                                                                                                                                                                                                                                                                                                                                                                    </t>
  </si>
  <si>
    <t xml:space="preserve">16,07</t>
  </si>
  <si>
    <t xml:space="preserve">PUXADOR TUBULAR RETO DUPLO, EM ALUMINIO CROMADO, COMPRIMENTO DE APROX 400 MM E DIAMETRO DE 25 MM (1")                                                                                                                                                                                                                                                                                                                                                                                                     </t>
  </si>
  <si>
    <t xml:space="preserve">112,23</t>
  </si>
  <si>
    <t xml:space="preserve">PUXADOR TUBULAR RETO SIMPLES, EM ALUMINIO CROMADO, COM COMPRIMENTO DE APROX 400 MM E DIAMETRO DE 25 MM                                                                                                                                                                                                                                                                                                                                                                                                    </t>
  </si>
  <si>
    <t xml:space="preserve">56,11</t>
  </si>
  <si>
    <t xml:space="preserve">QUADRO DE DISTRIBUICAO COM BARRAMENTO TRIFASICO, DE EMBUTIR, EM CHAPA DE ACO GALVANIZADO, PARA 12 DISJUNTORES DIN, 100 A                                                                                                                                                                                                                                                                                                                                                                                  </t>
  </si>
  <si>
    <t xml:space="preserve">535,73</t>
  </si>
  <si>
    <t xml:space="preserve">QUADRO DE DISTRIBUICAO COM BARRAMENTO TRIFASICO, DE EMBUTIR, EM CHAPA DE ACO GALVANIZADO, PARA 18 DISJUNTORES DIN, 100 A, INCLUINDO BARRAMENTO                                                                                                                                                                                                                                                                                                                                                            </t>
  </si>
  <si>
    <t xml:space="preserve">750,77</t>
  </si>
  <si>
    <t xml:space="preserve">QUADRO DE DISTRIBUICAO COM BARRAMENTO TRIFASICO, DE EMBUTIR, EM CHAPA DE ACO GALVANIZADO, PARA 24 DISJUNTORES DIN, 100 A                                                                                                                                                                                                                                                                                                                                                                                  </t>
  </si>
  <si>
    <t xml:space="preserve">788,98</t>
  </si>
  <si>
    <t xml:space="preserve">QUADRO DE DISTRIBUICAO COM BARRAMENTO TRIFASICO, DE EMBUTIR, EM CHAPA DE ACO GALVANIZADO, PARA 28 DISJUNTORES DIN, 100 A                                                                                                                                                                                                                                                                                                                                                                                  </t>
  </si>
  <si>
    <t xml:space="preserve">1.108,07</t>
  </si>
  <si>
    <t xml:space="preserve">QUADRO DE DISTRIBUICAO COM BARRAMENTO TRIFASICO, DE EMBUTIR, EM CHAPA DE ACO GALVANIZADO, PARA 30 DISJUNTORES DIN, 150 A                                                                                                                                                                                                                                                                                                                                                                                  </t>
  </si>
  <si>
    <t xml:space="preserve">904,81</t>
  </si>
  <si>
    <t xml:space="preserve">QUADRO DE DISTRIBUICAO COM BARRAMENTO TRIFASICO, DE EMBUTIR, EM CHAPA DE ACO GALVANIZADO, PARA 30 DISJUNTORES DIN, 225 A                                                                                                                                                                                                                                                                                                                                                                                  </t>
  </si>
  <si>
    <t xml:space="preserve">1.910,35</t>
  </si>
  <si>
    <t xml:space="preserve">QUADRO DE DISTRIBUICAO COM BARRAMENTO TRIFASICO, DE EMBUTIR, EM CHAPA DE ACO GALVANIZADO, PARA 36 DISJUNTORES DIN, 100 A                                                                                                                                                                                                                                                                                                                                                                                  </t>
  </si>
  <si>
    <t xml:space="preserve">909,38</t>
  </si>
  <si>
    <t xml:space="preserve">QUADRO DE DISTRIBUICAO COM BARRAMENTO TRIFASICO, DE EMBUTIR, EM CHAPA DE ACO GALVANIZADO, PARA 40 DISJUNTORES DIN, 100 A                                                                                                                                                                                                                                                                                                                                                                                  </t>
  </si>
  <si>
    <t xml:space="preserve">1.327,66</t>
  </si>
  <si>
    <t xml:space="preserve">QUADRO DE DISTRIBUICAO COM BARRAMENTO TRIFASICO, DE EMBUTIR, EM CHAPA DE ACO GALVANIZADO, PARA 48 DISJUNTORES DIN, 100 A                                                                                                                                                                                                                                                                                                                                                                                  </t>
  </si>
  <si>
    <t xml:space="preserve">1.553,85</t>
  </si>
  <si>
    <t xml:space="preserve">QUADRO DE DISTRIBUICAO COM BARRAMENTO TRIFASICO, DE SOBREPOR, EM CHAPA DE ACO GALVANIZADO, PARA *42* DISJUNTORES DIN, 100 A                                                                                                                                                                                                                                                                                                                                                                               </t>
  </si>
  <si>
    <t xml:space="preserve">1.548,74</t>
  </si>
  <si>
    <t xml:space="preserve">QUADRO DE DISTRIBUICAO COM BARRAMENTO TRIFASICO, DE SOBREPOR, EM CHAPA DE ACO GALVANIZADO, PARA 12 DISJUNTORES DIN, 100 A                                                                                                                                                                                                                                                                                                                                                                                 </t>
  </si>
  <si>
    <t xml:space="preserve">556,09</t>
  </si>
  <si>
    <t xml:space="preserve">QUADRO DE DISTRIBUICAO COM BARRAMENTO TRIFASICO, DE SOBREPOR, EM CHAPA DE ACO GALVANIZADO, PARA 18 DISJUNTORES DIN, 100 A                                                                                                                                                                                                                                                                                                                                                                                 </t>
  </si>
  <si>
    <t xml:space="preserve">694,85</t>
  </si>
  <si>
    <t xml:space="preserve">QUADRO DE DISTRIBUICAO COM BARRAMENTO TRIFASICO, DE SOBREPOR, EM CHAPA DE ACO GALVANIZADO, PARA 28 DISJUNTORES DIN, 100 A                                                                                                                                                                                                                                                                                                                                                                                 </t>
  </si>
  <si>
    <t xml:space="preserve">642,52</t>
  </si>
  <si>
    <t xml:space="preserve">QUADRO DE DISTRIBUICAO COM BARRAMENTO TRIFASICO, DE SOBREPOR, EM CHAPA DE ACO GALVANIZADO, PARA 30 DISJUNTORES DIN, 100 A                                                                                                                                                                                                                                                                                                                                                                                 </t>
  </si>
  <si>
    <t xml:space="preserve">936,39</t>
  </si>
  <si>
    <t xml:space="preserve">QUADRO DE DISTRIBUICAO COM BARRAMENTO TRIFASICO, DE SOBREPOR, EM CHAPA DE ACO GALVANIZADO, PARA 36 DISJUNTORES DIN, 100 A                                                                                                                                                                                                                                                                                                                                                                                 </t>
  </si>
  <si>
    <t xml:space="preserve">1.156,45</t>
  </si>
  <si>
    <t xml:space="preserve">QUADRO DE DISTRIBUICAO COM BARRAMENTO TRIFASICO, DE SOBREPOR, EM CHAPA DE ACO GALVANIZADO, PARA 48 DISJUNTORES DIN, 100 A                                                                                                                                                                                                                                                                                                                                                                                 </t>
  </si>
  <si>
    <t xml:space="preserve">1.390,08</t>
  </si>
  <si>
    <t xml:space="preserve">QUADRO DE DISTRIBUICAO, EM PVC, DE EMBUTIR, COM BARRAMENTO TERRA / NEUTRO, PARA 12 DISJUNTORES NEMA OU 16 DISJUNTORES DIN                                                                                                                                                                                                                                                                                                                                                                                 </t>
  </si>
  <si>
    <t xml:space="preserve">120,34</t>
  </si>
  <si>
    <t xml:space="preserve">QUADRO DE DISTRIBUICAO, EM PVC, DE EMBUTIR, COM BARRAMENTO TERRA / NEUTRO, PARA 18 DISJUNTORES NEMA OU 24 DISJUNTORES DIN                                                                                                                                                                                                                                                                                                                                                                                 </t>
  </si>
  <si>
    <t xml:space="preserve">222,95</t>
  </si>
  <si>
    <t xml:space="preserve">QUADRO DE DISTRIBUICAO, EM PVC, DE EMBUTIR, COM BARRAMENTO TERRA / NEUTRO, PARA 27 DISJUNTORES NEMA OU 36 DISJUNTORES DIN                                                                                                                                                                                                                                                                                                                                                                                 </t>
  </si>
  <si>
    <t xml:space="preserve">483,19</t>
  </si>
  <si>
    <t xml:space="preserve">QUADRO DE DISTRIBUICAO, EM PVC, DE EMBUTIR, COM BARRAMENTO TERRA / NEUTRO, PARA 48 DISJUNTORES DIN                                                                                                                                                                                                                                                                                                                                                                                                        </t>
  </si>
  <si>
    <t xml:space="preserve">377,75</t>
  </si>
  <si>
    <t xml:space="preserve">QUADRO DE DISTRIBUICAO, EM PVC, DE EMBUTIR, COM BARRAMENTO TERRA / NEUTRO, PARA 6 DISJUNTORES NEMA OU 8 DISJUNTORES DIN                                                                                                                                                                                                                                                                                                                                                                                   </t>
  </si>
  <si>
    <t xml:space="preserve">QUADRO DE DISTRIBUICAO, SEM BARRAMENTO, EM PVC, DE EMBUTIR, PARA 12 DISJUNTORES NEMA OU 16 DISJUNTORES DIN                                                                                                                                                                                                                                                                                                                                                                                                </t>
  </si>
  <si>
    <t xml:space="preserve">73,19</t>
  </si>
  <si>
    <t xml:space="preserve">QUADRO DE DISTRIBUICAO, SEM BARRAMENTO, EM PVC, DE EMBUTIR, PARA 18 DISJUNTORES NEMA OU 24 DISJUNTORES DIN                                                                                                                                                                                                                                                                                                                                                                                                </t>
  </si>
  <si>
    <t xml:space="preserve">114,89</t>
  </si>
  <si>
    <t xml:space="preserve">QUADRO DE DISTRIBUICAO, SEM BARRAMENTO, EM PVC, DE EMBUTIR, PARA 27 DISJUNTORES NEMA OU 36 DISJUNTORES DIN                                                                                                                                                                                                                                                                                                                                                                                                </t>
  </si>
  <si>
    <t xml:space="preserve">197,07</t>
  </si>
  <si>
    <t xml:space="preserve">QUADRO DE DISTRIBUICAO, SEM BARRAMENTO, EM PVC, DE EMBUTIR, PARA 3 DISJUNTORES NEMA OU 4 DISJUNTORES DIN                                                                                                                                                                                                                                                                                                                                                                                                  </t>
  </si>
  <si>
    <t xml:space="preserve">31,06</t>
  </si>
  <si>
    <t xml:space="preserve">QUADRO DE DISTRIBUICAO, SEM BARRAMENTO, EM PVC, DE EMBUTIR, PARA 6 DISJUNTORES NEMA OU 8 DISJUNTORES DIN                                                                                                                                                                                                                                                                                                                                                                                                  </t>
  </si>
  <si>
    <t xml:space="preserve">49,08</t>
  </si>
  <si>
    <t xml:space="preserve">QUADRO DE DISTRIBUICAO, SEM BARRAMENTO, EM PVC, DE SOBREPOR,  PARA 3 DISJUNTORES NEMA OU 4 DISJUNTORES DIN                                                                                                                                                                                                                                                                                                                                                                                                </t>
  </si>
  <si>
    <t xml:space="preserve">36,21</t>
  </si>
  <si>
    <t xml:space="preserve">QUADRO DE DISTRIBUICAO, SEM BARRAMENTO, EM PVC, DE SOBREPOR, PARA 12 DISJUNTORES NEMA OU 16 DISJUNTORES DIN                                                                                                                                                                                                                                                                                                                                                                                               </t>
  </si>
  <si>
    <t xml:space="preserve">103,64</t>
  </si>
  <si>
    <t xml:space="preserve">QUADRO DE DISTRIBUICAO, SEM BARRAMENTO, EM PVC, DE SOBREPOR, PARA 18 DISJUNTORES NEMA OU 24 DISJUNTORES DIN                                                                                                                                                                                                                                                                                                                                                                                               </t>
  </si>
  <si>
    <t xml:space="preserve">QUADRO DE DISTRIBUICAO, SEM BARRAMENTO, EM PVC, DE SOBREPOR, PARA 27 DISJUNTORES NEMA OU 36 DISJUNTORES DIN                                                                                                                                                                                                                                                                                                                                                                                               </t>
  </si>
  <si>
    <t xml:space="preserve">211,92</t>
  </si>
  <si>
    <t xml:space="preserve">QUADRO DE DISTRIBUICAO, SEM BARRAMENTO, EM PVC, DE SOBREPOR, PARA 6 DISJUNTORES NEMA OU 8 DISJUNTORES DIN                                                                                                                                                                                                                                                                                                                                                                                                 </t>
  </si>
  <si>
    <t xml:space="preserve">61,68</t>
  </si>
  <si>
    <t xml:space="preserve">RALO FOFO COM REQUADRO, QUADRADO 150 X 150 MM                                                                                                                                                                                                                                                                                                                                                                                                                                                             </t>
  </si>
  <si>
    <t xml:space="preserve">64,18</t>
  </si>
  <si>
    <t xml:space="preserve">RALO FOFO COM REQUADRO, QUADRADO 200 X 200 MM                                                                                                                                                                                                                                                                                                                                                                                                                                                             </t>
  </si>
  <si>
    <t xml:space="preserve">96,74</t>
  </si>
  <si>
    <t xml:space="preserve">RALO FOFO COM REQUADRO, QUADRADO 250 X 250 MM                                                                                                                                                                                                                                                                                                                                                                                                                                                             </t>
  </si>
  <si>
    <t xml:space="preserve">119,06</t>
  </si>
  <si>
    <t xml:space="preserve">RALO FOFO COM REQUADRO, QUADRADO 300 X 300 MM                                                                                                                                                                                                                                                                                                                                                                                                                                                             </t>
  </si>
  <si>
    <t xml:space="preserve">148,83</t>
  </si>
  <si>
    <t xml:space="preserve">RALO FOFO COM REQUADRO, QUADRADO 400 X 400 MM                                                                                                                                                                                                                                                                                                                                                                                                                                                             </t>
  </si>
  <si>
    <t xml:space="preserve">234,41</t>
  </si>
  <si>
    <t xml:space="preserve">RALO FOFO SEMIESFERICO, 100 MM, PARA LAJES/ CALHAS                                                                                                                                                                                                                                                                                                                                                                                                                                                        </t>
  </si>
  <si>
    <t xml:space="preserve">25,58</t>
  </si>
  <si>
    <t xml:space="preserve">RALO FOFO SEMIESFERICO, 150 MM, PARA LAJES/ CALHAS                                                                                                                                                                                                                                                                                                                                                                                                                                                        </t>
  </si>
  <si>
    <t xml:space="preserve">60,09</t>
  </si>
  <si>
    <t xml:space="preserve">RALO FOFO SEMIESFERICO, 200 MM, PARA LAJES/ CALHAS                                                                                                                                                                                                                                                                                                                                                                                                                                                        </t>
  </si>
  <si>
    <t xml:space="preserve">138,13</t>
  </si>
  <si>
    <t xml:space="preserve">RALO FOFO SEMIESFERICO, 75 MM, PARA LAJES/ CALHAS                                                                                                                                                                                                                                                                                                                                                                                                                                                         </t>
  </si>
  <si>
    <t xml:space="preserve">19,16</t>
  </si>
  <si>
    <t xml:space="preserve">RALO SECO / RALO DE PASSAGEM EM PVC, QUADRADO, 100 X 100 X 53 MM, SAIDA 40 MM, COM GRELHA BRANCA                                                                                                                                                                                                                                                                                                                                                                                                          </t>
  </si>
  <si>
    <t xml:space="preserve">RALO SECO CONICO, PVC, 100 X 40 MM,  COM GRELHA REDONDA BRANCA                                                                                                                                                                                                                                                                                                                                                                                                                                            </t>
  </si>
  <si>
    <t xml:space="preserve">RALO SECO CONICO, PVC, 100 X 40 MM, COM GRELHA QUADRADA BRANCA                                                                                                                                                                                                                                                                                                                                                                                                                                            </t>
  </si>
  <si>
    <t xml:space="preserve">RALO SIFONADO CILINDRICO, PVC, 100 X 40 MM,  COM GRELHA REDONDA BRANCA                                                                                                                                                                                                                                                                                                                                                                                                                                    </t>
  </si>
  <si>
    <t xml:space="preserve">10,59</t>
  </si>
  <si>
    <t xml:space="preserve">RALO SIFONADO QUADRADO, PVC, 100 X 53 MM, SAIDA 40 MM, COM GRELHA QUADRADA BRANCA                                                                                                                                                                                                                                                                                                                                                                                                                         </t>
  </si>
  <si>
    <t xml:space="preserve">13,95</t>
  </si>
  <si>
    <t xml:space="preserve">RALO SIFONADO REDONDO CONICO, PVC, 100 X 40 MM, COM GRELHA REDONDA BRANCA                                                                                                                                                                                                                                                                                                                                                                                                                                 </t>
  </si>
  <si>
    <t xml:space="preserve">8,89</t>
  </si>
  <si>
    <t xml:space="preserve">RASTELEIRO (MENSALISTA)                                                                                                                                                                                                                                                                                                                                                                                                                                                                                   </t>
  </si>
  <si>
    <t xml:space="preserve">RASTELEIRO HORISTA                                                                                                                                                                                                                                                                                                                                                                                                                                                                                        </t>
  </si>
  <si>
    <t xml:space="preserve">REATOR ELETRONICO BIVOLT PARA 1 LAMPADA FLUORESCENTE DE 18/20 W                                                                                                                                                                                                                                                                                                                                                                                                                                           </t>
  </si>
  <si>
    <t xml:space="preserve">REATOR ELETRONICO BIVOLT PARA 1 LAMPADA FLUORESCENTE DE 36/40 W                                                                                                                                                                                                                                                                                                                                                                                                                                           </t>
  </si>
  <si>
    <t xml:space="preserve">37,61</t>
  </si>
  <si>
    <t xml:space="preserve">REATOR ELETRONICO BIVOLT PARA 2 LAMPADAS FLUORESCENTES DE 14 W                                                                                                                                                                                                                                                                                                                                                                                                                                            </t>
  </si>
  <si>
    <t xml:space="preserve">74,92</t>
  </si>
  <si>
    <t xml:space="preserve">REATOR ELETRONICO BIVOLT PARA 2 LAMPADAS FLUORESCENTES DE 18/20 W                                                                                                                                                                                                                                                                                                                                                                                                                                         </t>
  </si>
  <si>
    <t xml:space="preserve">39,53</t>
  </si>
  <si>
    <t xml:space="preserve">REATOR ELETRONICO BIVOLT PARA 2 LAMPADAS FLUORESCENTES DE 36/40 W                                                                                                                                                                                                                                                                                                                                                                                                                                         </t>
  </si>
  <si>
    <t xml:space="preserve">40,87</t>
  </si>
  <si>
    <t xml:space="preserve">REATOR INTERNO/INTEGRADO PARA LAMPADA VAPOR METALICO 400 W, ALTO FATOR DE POTENCIA                                                                                                                                                                                                                                                                                                                                                                                                                        </t>
  </si>
  <si>
    <t xml:space="preserve">84,49</t>
  </si>
  <si>
    <t xml:space="preserve">REATOR P/ LAMPADA VAPOR DE SODIO 250W USO EXT                                                                                                                                                                                                                                                                                                                                                                                                                                                             </t>
  </si>
  <si>
    <t xml:space="preserve">256,93</t>
  </si>
  <si>
    <t xml:space="preserve">REATOR P/ 1 LAMPADA VAPOR DE MERCURIO 125W USO EXT                                                                                                                                                                                                                                                                                                                                                                                                                                                        </t>
  </si>
  <si>
    <t xml:space="preserve">117,76</t>
  </si>
  <si>
    <t xml:space="preserve">REATOR P/ 1 LAMPADA VAPOR DE MERCURIO 250W USO EXT                                                                                                                                                                                                                                                                                                                                                                                                                                                        </t>
  </si>
  <si>
    <t xml:space="preserve">140,43</t>
  </si>
  <si>
    <t xml:space="preserve">REATOR P/ 1 LAMPADA VAPOR DE MERCURIO 400W USO EXT                                                                                                                                                                                                                                                                                                                                                                                                                                                        </t>
  </si>
  <si>
    <t xml:space="preserve">161,77</t>
  </si>
  <si>
    <t xml:space="preserve">REBITE DE ALUMINIO VAZADO DE REPUXO, 3,2 X 8 MM (1KG = 1025 UNIDADES)                                                                                                                                                                                                                                                                                                                                                                                                                                     </t>
  </si>
  <si>
    <t xml:space="preserve">73,81</t>
  </si>
  <si>
    <t xml:space="preserve">REBOLO ABRASIVO RETO DE USO GERAL GRAO 36, DE 6 X 1 " ( DIAMETRO X ALTURA)                                                                                                                                                                                                                                                                                                                                                                                                                                </t>
  </si>
  <si>
    <t xml:space="preserve">35,45</t>
  </si>
  <si>
    <t xml:space="preserve">REBOLO ABRASIVO RETO DE USO GERAL GRAO 36, DE 6 X 3/4 " (DIAMETRO X ALTURA)                                                                                                                                                                                                                                                                                                                                                                                                                               </t>
  </si>
  <si>
    <t xml:space="preserve">28,31</t>
  </si>
  <si>
    <t xml:space="preserve">RECICLADORA DE ASFALTO A FRIO SOBRE RODAS, LARG. FRESAGEM 2,00 M, POT. 315 KW/422 HP                                                                                                                                                                                                                                                                                                                                                                                                                      </t>
  </si>
  <si>
    <t xml:space="preserve">6.693.491,55</t>
  </si>
  <si>
    <t xml:space="preserve">REDUCAO EXCENTRICA PVC NBR 10569 P/REDE COLET ESG PB JE 150 X 100MM                                                                                                                                                                                                                                                                                                                                                                                                                                       </t>
  </si>
  <si>
    <t xml:space="preserve">130,74</t>
  </si>
  <si>
    <t xml:space="preserve">REDUCAO EXCENTRICA PVC NBR 10569 P/REDE COLET ESG PB JE 200 X 150MM                                                                                                                                                                                                                                                                                                                                                                                                                                       </t>
  </si>
  <si>
    <t xml:space="preserve">251,48</t>
  </si>
  <si>
    <t xml:space="preserve">REDUCAO EXCENTRICA PVC NBR 10569 P/REDE COLET ESG PB JE 250 X 200MM                                                                                                                                                                                                                                                                                                                                                                                                                                       </t>
  </si>
  <si>
    <t xml:space="preserve">474,34</t>
  </si>
  <si>
    <t xml:space="preserve">REDUCAO EXCENTRICA PVC P/ ESG PREDIAL DN 100 X 50MM                                                                                                                                                                                                                                                                                                                                                                                                                                                       </t>
  </si>
  <si>
    <t xml:space="preserve">REDUCAO EXCENTRICA PVC P/ ESG PREDIAL DN 100 X 75MM                                                                                                                                                                                                                                                                                                                                                                                                                                                       </t>
  </si>
  <si>
    <t xml:space="preserve">10,66</t>
  </si>
  <si>
    <t xml:space="preserve">REDUCAO EXCENTRICA PVC P/ ESG PREDIAL DN 75 X 50MM                                                                                                                                                                                                                                                                                                                                                                                                                                                        </t>
  </si>
  <si>
    <t xml:space="preserve">REDUCAO EXCENTRICA PVC, SERIE R, DN 100 X 75 MM, PARA ESGOTO OU AGUAS PLUVIAIS PREDIAIS                                                                                                                                                                                                                                                                                                                                                                                                                   </t>
  </si>
  <si>
    <t xml:space="preserve">22,63</t>
  </si>
  <si>
    <t xml:space="preserve">REDUCAO EXCENTRICA PVC, SERIE R, DN 150 X 100 MM, PARA ESGOTO OU AGUAS PLUVIAIS PREDIAIS                                                                                                                                                                                                                                                                                                                                                                                                                  </t>
  </si>
  <si>
    <t xml:space="preserve">61,83</t>
  </si>
  <si>
    <t xml:space="preserve">REDUCAO EXCENTRICA PVC, SERIE R, DN 75 X 50 MM, PARA ESGOTO OU AGUAS PLUVIAIS PREDIAIS                                                                                                                                                                                                                                                                                                                                                                                                                    </t>
  </si>
  <si>
    <t xml:space="preserve">9,30</t>
  </si>
  <si>
    <t xml:space="preserve">REDUCAO FIXA TIPO STORZ, ENGATE RAPIDO 2.1/2" X 1.1/2", EM LATAO, PARA INSTALACAO PREDIAL COMBATE A INCENDIO PREDIAL                                                                                                                                                                                                                                                                                                                                                                                      </t>
  </si>
  <si>
    <t xml:space="preserve">172,14</t>
  </si>
  <si>
    <t xml:space="preserve">REDUCAO PVC PBA, JE, BB, DN 75 X 50 / DE 85 X 60 MM, PARA REDE DE AGUA                                                                                                                                                                                                                                                                                                                                                                                                                                    </t>
  </si>
  <si>
    <t xml:space="preserve">83,26</t>
  </si>
  <si>
    <t xml:space="preserve">REDUCAO PVC PBA, JE, PB, DN 100 X 50 / DE 110 X 60 MM, PARA REDE DE AGUA                                                                                                                                                                                                                                                                                                                                                                                                                                  </t>
  </si>
  <si>
    <t xml:space="preserve">37,96</t>
  </si>
  <si>
    <t xml:space="preserve">REDUCAO PVC PBA, JE, PB, DN 100 X 75 / DE 110 X 85 MM, PARA REDE DE AGUA                                                                                                                                                                                                                                                                                                                                                                                                                                  </t>
  </si>
  <si>
    <t xml:space="preserve">43,66</t>
  </si>
  <si>
    <t xml:space="preserve">REDUCAO PVC PBA, JE, PB, DN 75 X 50 / DE 85 X 60 MM, PARA REDE DE AGUA                                                                                                                                                                                                                                                                                                                                                                                                                                    </t>
  </si>
  <si>
    <t xml:space="preserve">24,77</t>
  </si>
  <si>
    <t xml:space="preserve">REFLETOR REDONDO EM ALUMINIO ANODIZADO PARA LAMPADA VAPOR DE MERCURIO/SODIO, CORPO EM ALUMINIO COM PINTURA EPOXI, PARA LAMPADA E-27 DE 300 W, COM SUPORTE REDONDO E ALCA REGULAVEL PARA FIXACAO.                                                                                                                                                                                                                                                                                                          </t>
  </si>
  <si>
    <t xml:space="preserve">148,61</t>
  </si>
  <si>
    <t xml:space="preserve">REGISTRO DE ESFERA DE PASSEIO, PVC PARA POLIETILENO, 20 MM                                                                                                                                                                                                                                                                                                                                                                                                                                                </t>
  </si>
  <si>
    <t xml:space="preserve">REGISTRO DE ESFERA PVC, COM BORBOLETA, COM ROSCA EXTERNA, DE 1/2"                                                                                                                                                                                                                                                                                                                                                                                                                                         </t>
  </si>
  <si>
    <t xml:space="preserve">12,76</t>
  </si>
  <si>
    <t xml:space="preserve">REGISTRO DE ESFERA PVC, COM BORBOLETA, COM ROSCA EXTERNA, DE 3/4"                                                                                                                                                                                                                                                                                                                                                                                                                                         </t>
  </si>
  <si>
    <t xml:space="preserve">REGISTRO DE ESFERA PVC, COM CABECA QUADRADA, COM ROSCA EXTERNA, 1/2"                                                                                                                                                                                                                                                                                                                                                                                                                                      </t>
  </si>
  <si>
    <t xml:space="preserve">15,16</t>
  </si>
  <si>
    <t xml:space="preserve">REGISTRO DE ESFERA PVC, COM CABECA QUADRADA, COM ROSCA EXTERNA, 3/4"                                                                                                                                                                                                                                                                                                                                                                                                                                      </t>
  </si>
  <si>
    <t xml:space="preserve">19,98</t>
  </si>
  <si>
    <t xml:space="preserve">REGISTRO DE ESFERA, PVC, COM VOLANTE, VS, ROSCAVEL, DN 1 1/2", COM CORPO DIVIDIDO                                                                                                                                                                                                                                                                                                                                                                                                                         </t>
  </si>
  <si>
    <t xml:space="preserve">REGISTRO DE ESFERA, PVC, COM VOLANTE, VS, ROSCAVEL, DN 1 1/4", COM CORPO DIVIDIDO                                                                                                                                                                                                                                                                                                                                                                                                                         </t>
  </si>
  <si>
    <t xml:space="preserve">41,39</t>
  </si>
  <si>
    <t xml:space="preserve">REGISTRO DE ESFERA, PVC, COM VOLANTE, VS, ROSCAVEL, DN 1/2", COM CORPO DIVIDIDO                                                                                                                                                                                                                                                                                                                                                                                                                           </t>
  </si>
  <si>
    <t xml:space="preserve">REGISTRO DE ESFERA, PVC, COM VOLANTE, VS, ROSCAVEL, DN 1", COM CORPO DIVIDIDO                                                                                                                                                                                                                                                                                                                                                                                                                             </t>
  </si>
  <si>
    <t xml:space="preserve">31,00</t>
  </si>
  <si>
    <t xml:space="preserve">REGISTRO DE ESFERA, PVC, COM VOLANTE, VS, ROSCAVEL, DN 2", COM CORPO DIVIDIDO                                                                                                                                                                                                                                                                                                                                                                                                                             </t>
  </si>
  <si>
    <t xml:space="preserve">66,51</t>
  </si>
  <si>
    <t xml:space="preserve">REGISTRO DE ESFERA, PVC, COM VOLANTE, VS, ROSCAVEL, DN 3/4", COM CORPO DIVIDIDO                                                                                                                                                                                                                                                                                                                                                                                                                           </t>
  </si>
  <si>
    <t xml:space="preserve">19,00</t>
  </si>
  <si>
    <t xml:space="preserve">REGISTRO DE ESFERA, PVC, COM VOLANTE, VS, SOLDAVEL, DN 20 MM, COM CORPO DIVIDIDO                                                                                                                                                                                                                                                                                                                                                                                                                          </t>
  </si>
  <si>
    <t xml:space="preserve">14,96</t>
  </si>
  <si>
    <t xml:space="preserve">REGISTRO DE ESFERA, PVC, COM VOLANTE, VS, SOLDAVEL, DN 25 MM, COM CORPO DIVIDIDO                                                                                                                                                                                                                                                                                                                                                                                                                          </t>
  </si>
  <si>
    <t xml:space="preserve">19,26</t>
  </si>
  <si>
    <t xml:space="preserve">REGISTRO DE ESFERA, PVC, COM VOLANTE, VS, SOLDAVEL, DN 32 MM, COM CORPO DIVIDIDO                                                                                                                                                                                                                                                                                                                                                                                                                          </t>
  </si>
  <si>
    <t xml:space="preserve">30,58</t>
  </si>
  <si>
    <t xml:space="preserve">REGISTRO DE ESFERA, PVC, COM VOLANTE, VS, SOLDAVEL, DN 40 MM, COM CORPO DIVIDIDO                                                                                                                                                                                                                                                                                                                                                                                                                          </t>
  </si>
  <si>
    <t xml:space="preserve">40,91</t>
  </si>
  <si>
    <t xml:space="preserve">REGISTRO DE ESFERA, PVC, COM VOLANTE, VS, SOLDAVEL, DN 50 MM, COM CORPO DIVIDIDO                                                                                                                                                                                                                                                                                                                                                                                                                          </t>
  </si>
  <si>
    <t xml:space="preserve">REGISTRO DE ESFERA, PVC, COM VOLANTE, VS, SOLDAVEL, DN 60 MM, COM CORPO DIVIDIDO                                                                                                                                                                                                                                                                                                                                                                                                                          </t>
  </si>
  <si>
    <t xml:space="preserve">77,37</t>
  </si>
  <si>
    <t xml:space="preserve">REGISTRO DE PRESSAO PVC, ROSCAVEL, VOLANTE SIMPLES, DE 1/2"                                                                                                                                                                                                                                                                                                                                                                                                                                               </t>
  </si>
  <si>
    <t xml:space="preserve">REGISTRO DE PRESSAO PVC, ROSCAVEL, VOLANTE SIMPLES, DE 3/4"                                                                                                                                                                                                                                                                                                                                                                                                                                               </t>
  </si>
  <si>
    <t xml:space="preserve">13,99</t>
  </si>
  <si>
    <t xml:space="preserve">REGISTRO DE PRESSAO PVC, SOLDAVEL, VOLANTE SIMPLES, DE 20 MM                                                                                                                                                                                                                                                                                                                                                                                                                                              </t>
  </si>
  <si>
    <t xml:space="preserve">10,21</t>
  </si>
  <si>
    <t xml:space="preserve">REGISTRO DE PRESSAO PVC, SOLDAVEL, VOLANTE SIMPLES, DE 25 MM                                                                                                                                                                                                                                                                                                                                                                                                                                              </t>
  </si>
  <si>
    <t xml:space="preserve">11,35</t>
  </si>
  <si>
    <t xml:space="preserve">REGISTRO GAVETA BRUTO EM LATAO FORJADO, BITOLA 1 " (REF 1509)                                                                                                                                                                                                                                                                                                                                                                                                                                             </t>
  </si>
  <si>
    <t xml:space="preserve">42,99</t>
  </si>
  <si>
    <t xml:space="preserve">REGISTRO GAVETA BRUTO EM LATAO FORJADO, BITOLA 1 1/2 " (REF 1509)                                                                                                                                                                                                                                                                                                                                                                                                                                         </t>
  </si>
  <si>
    <t xml:space="preserve">73,97</t>
  </si>
  <si>
    <t xml:space="preserve">REGISTRO GAVETA BRUTO EM LATAO FORJADO, BITOLA 1 1/4 " (REF 1509)                                                                                                                                                                                                                                                                                                                                                                                                                                         </t>
  </si>
  <si>
    <t xml:space="preserve">58,59</t>
  </si>
  <si>
    <t xml:space="preserve">REGISTRO GAVETA BRUTO EM LATAO FORJADO, BITOLA 1/2 " (REF 1509)                                                                                                                                                                                                                                                                                                                                                                                                                                           </t>
  </si>
  <si>
    <t xml:space="preserve">25,82</t>
  </si>
  <si>
    <t xml:space="preserve">REGISTRO GAVETA BRUTO EM LATAO FORJADO, BITOLA 2 " (REF 1509)                                                                                                                                                                                                                                                                                                                                                                                                                                             </t>
  </si>
  <si>
    <t xml:space="preserve">103,04</t>
  </si>
  <si>
    <t xml:space="preserve">REGISTRO GAVETA BRUTO EM LATAO FORJADO, BITOLA 2 1/2 " (REF 1509)                                                                                                                                                                                                                                                                                                                                                                                                                                         </t>
  </si>
  <si>
    <t xml:space="preserve">213,69</t>
  </si>
  <si>
    <t xml:space="preserve">REGISTRO GAVETA BRUTO EM LATAO FORJADO, BITOLA 3 " (REF 1509)                                                                                                                                                                                                                                                                                                                                                                                                                                             </t>
  </si>
  <si>
    <t xml:space="preserve">258,71</t>
  </si>
  <si>
    <t xml:space="preserve">REGISTRO GAVETA BRUTO EM LATAO FORJADO, BITOLA 3/4 " (REF 1509)                                                                                                                                                                                                                                                                                                                                                                                                                                           </t>
  </si>
  <si>
    <t xml:space="preserve">27,24</t>
  </si>
  <si>
    <t xml:space="preserve">REGISTRO GAVETA BRUTO EM LATAO FORJADO, BITOLA 4 " (REF 1509)                                                                                                                                                                                                                                                                                                                                                                                                                                             </t>
  </si>
  <si>
    <t xml:space="preserve">539,07</t>
  </si>
  <si>
    <t xml:space="preserve">REGISTRO GAVETA COM ACABAMENTO E CANOPLA CROMADOS, SIMPLES, BITOLA 1 " (REF 1509)                                                                                                                                                                                                                                                                                                                                                                                                                         </t>
  </si>
  <si>
    <t xml:space="preserve">81,34</t>
  </si>
  <si>
    <t xml:space="preserve">REGISTRO GAVETA COM ACABAMENTO E CANOPLA CROMADOS, SIMPLES, BITOLA 1 1/2 " (REF 1509)                                                                                                                                                                                                                                                                                                                                                                                                                     </t>
  </si>
  <si>
    <t xml:space="preserve">118,29</t>
  </si>
  <si>
    <t xml:space="preserve">REGISTRO GAVETA COM ACABAMENTO E CANOPLA CROMADOS, SIMPLES, BITOLA 1 1/4 " (REF 1509)                                                                                                                                                                                                                                                                                                                                                                                                                     </t>
  </si>
  <si>
    <t xml:space="preserve">113,09</t>
  </si>
  <si>
    <t xml:space="preserve">REGISTRO GAVETA COM ACABAMENTO E CANOPLA CROMADOS, SIMPLES, BITOLA 1/2 " (REF 1509)                                                                                                                                                                                                                                                                                                                                                                                                                       </t>
  </si>
  <si>
    <t xml:space="preserve">58,90</t>
  </si>
  <si>
    <t xml:space="preserve">REGISTRO GAVETA COM ACABAMENTO E CANOPLA CROMADOS, SIMPLES, BITOLA 3/4 " (REF 1509)                                                                                                                                                                                                                                                                                                                                                                                                                       </t>
  </si>
  <si>
    <t xml:space="preserve">66,45</t>
  </si>
  <si>
    <t xml:space="preserve">REGISTRO OU REGULADOR DE GAS COZINHA, VAZAO DE 2 KG/H, 2,8 KPA                                                                                                                                                                                                                                                                                                                                                                                                                                            </t>
  </si>
  <si>
    <t xml:space="preserve">REGISTRO OU VALVULA GLOBO ANGULAR EM LATAO, PARA HIDRANTES EM INSTALACAO PREDIAL DE INCENDIO, 45 GRAUS, DIAMETRO DE 2 1/2", COM VOLANTE, CLASSE DE PRESSAO DE ATE 200 PSI                                                                                                                                                                                                                                                                                                                                 </t>
  </si>
  <si>
    <t xml:space="preserve">241,00</t>
  </si>
  <si>
    <t xml:space="preserve">REGISTRO PRESSAO BRUTO EM LATAO FORJADO, BITOLA 1/2 " (REF 1400)                                                                                                                                                                                                                                                                                                                                                                                                                                          </t>
  </si>
  <si>
    <t xml:space="preserve">18,30</t>
  </si>
  <si>
    <t xml:space="preserve">REGISTRO PRESSAO BRUTO EM LATAO FORJADO, BITOLA 3/4 " (REF 1400)                                                                                                                                                                                                                                                                                                                                                                                                                                          </t>
  </si>
  <si>
    <t xml:space="preserve">21,85</t>
  </si>
  <si>
    <t xml:space="preserve">REGISTRO PRESSAO COM ACABAMENTO E CANOPLA CROMADA, SIMPLES, BITOLA 1/2 " (REF 1416)                                                                                                                                                                                                                                                                                                                                                                                                                       </t>
  </si>
  <si>
    <t xml:space="preserve">REGISTRO PRESSAO COM ACABAMENTO E CANOPLA CROMADA, SIMPLES, BITOLA 3/4 " (REF 1416)                                                                                                                                                                                                                                                                                                                                                                                                                       </t>
  </si>
  <si>
    <t xml:space="preserve">62,67</t>
  </si>
  <si>
    <t xml:space="preserve">REGUA DE ALUMINIO PARA PEDREIRO 2 X 1 "                                                                                                                                                                                                                                                                                                                                                                                                                                                                   </t>
  </si>
  <si>
    <t xml:space="preserve">52,44</t>
  </si>
  <si>
    <t xml:space="preserve">REGUA VIBRADORA DUPLA PARA CONCRETO A GASOLINA 5,5 HP, PESO DE 60 KG, COMPRIMENTO 4 M                                                                                                                                                                                                                                                                                                                                                                                                                     </t>
  </si>
  <si>
    <t xml:space="preserve">5.640,86</t>
  </si>
  <si>
    <t xml:space="preserve">REGUA VIBRATORIA DE CONCRETO TRELICADA, EQUIPADA COM MOTOR A GASOLINA DE 9 HP                                                                                                                                                                                                                                                                                                                                                                                                                             </t>
  </si>
  <si>
    <t xml:space="preserve">12.216,91</t>
  </si>
  <si>
    <t xml:space="preserve">REJEITO DE MINERIO DE FERRO PARA PAVIMENTACAO (POSTO PEDREIRA/FORNECEDOR, SEM FRETE)                                                                                                                                                                                                                                                                                                                                                                                                                      </t>
  </si>
  <si>
    <t xml:space="preserve">69,94</t>
  </si>
  <si>
    <t xml:space="preserve">REJUNTE CIMENTICIO, QUALQUER COR                                                                                                                                                                                                                                                                                                                                                                                                                                                                          </t>
  </si>
  <si>
    <t xml:space="preserve">REJUNTE EPOXI, QUALQUER COR                                                                                                                                                                                                                                                                                                                                                                                                                                                                               </t>
  </si>
  <si>
    <t xml:space="preserve">77,91</t>
  </si>
  <si>
    <t xml:space="preserve">RELE FOTOELETRICO INTERNO E EXTERNO BIVOLT 1000 W, DE CONECTOR, SEM BASE                                                                                                                                                                                                                                                                                                                                                                                                                                  </t>
  </si>
  <si>
    <t xml:space="preserve">37,22</t>
  </si>
  <si>
    <t xml:space="preserve">RELE TERMICO BIMETAL PARA USO EM MOTORES TRIFASICOS, TENSAO 380 V, POTENCIA ATE 15 CV, CORRENTE NOMINAL MAXIMA 22 A                                                                                                                                                                                                                                                                                                                                                                                       </t>
  </si>
  <si>
    <t xml:space="preserve">117,82</t>
  </si>
  <si>
    <t xml:space="preserve">RESINA ACRILICA PREMIUM BASE AGUA - COR BRANCA                                                                                                                                                                                                                                                                                                                                                                                                                                                            </t>
  </si>
  <si>
    <t xml:space="preserve">25,47</t>
  </si>
  <si>
    <t xml:space="preserve">RESPIRADOR DESCARTAVEL SEM VALVULA DE EXALACAO, PFF 1                                                                                                                                                                                                                                                                                                                                                                                                                                                     </t>
  </si>
  <si>
    <t xml:space="preserve">RETARDO PARA CORDEL DETONANTE                                                                                                                                                                                                                                                                                                                                                                                                                                                                             </t>
  </si>
  <si>
    <t xml:space="preserve">127,84</t>
  </si>
  <si>
    <t xml:space="preserve">RETROESCAVADEIRA SOBRE RODAS COM CARREGADEIRA, TRACAO 4 X 2, POTENCIA LIQUIDA 79 HP, PESO OPERACIONAL MINIMO DE 6570 KG, CAPACIDADE DA CARREGADEIRA DE 1,00 M3 E DA  RETROESCAVADEIRA MINIMA DE 0,20 M3, PROFUNDIDADE DE ESCAVACAO MAXIMA DE 4,37 M                                                                                                                                                                                                                                                       </t>
  </si>
  <si>
    <t xml:space="preserve">307.943,22</t>
  </si>
  <si>
    <t xml:space="preserve">RETROESCAVADEIRA SOBRE RODAS COM CARREGADEIRA, TRACAO 4 X 4, POTENCIA LIQUIDA 72 HP, PESO OPERACIONAL MINIMO DE 7140 KG, CAPACIDADE MINIMA DA CARREGADEIRA DE 0,79 M3 E DA RETROESCAVADEIRA MINIMA DE 0,18 M3, PROFUNDIDADE DE ESCAVACAO MAXIMA DE 4,50 M                                                                                                                                                                                                                                                 </t>
  </si>
  <si>
    <t xml:space="preserve">334.012,50</t>
  </si>
  <si>
    <t xml:space="preserve">RETROESCAVADEIRA SOBRE RODAS COM CARREGADEIRA, TRACAO 4 X 4, POTENCIA LIQUIDA 88 HP, PESO OPERACIONAL MINIMO DE 6674 KG, CAPACIDADE DA CARREGADEIRA DE 1,00 M3 E DA  RETROESCAVADEIRA MINIMA DE 0,26 M3, PROFUNDIDADE DE ESCAVACAO MAXIMA DE 4,37 M                                                                                                                                                                                                                                                       </t>
  </si>
  <si>
    <t xml:space="preserve">346.232,44</t>
  </si>
  <si>
    <t xml:space="preserve">REVESTIMENTO DE PAREDE EM GRANILITE, MARMORITE OU GRANITINA - ESP = 5 MM (INCLUSO EXECUCAO)                                                                                                                                                                                                                                                                                                                                                                                                               </t>
  </si>
  <si>
    <t xml:space="preserve">205,77</t>
  </si>
  <si>
    <t xml:space="preserve">REVESTIMENTO DE PAREDE EM GRANILITE, MARMORITE OU GRANITINA COLORIDO - ESP = 5 MM (INCLUSO EXECUCAO)                                                                                                                                                                                                                                                                                                                                                                                                      </t>
  </si>
  <si>
    <t xml:space="preserve">128,60</t>
  </si>
  <si>
    <t xml:space="preserve">REVESTIMENTO EM CERAMICA ESMALTADA COMERCIAL, PEI MENOR OU IGUAL A 3, FORMATO MENOR OU IGUAL A 2025 CM2                                                                                                                                                                                                                                                                                                                                                                                                   </t>
  </si>
  <si>
    <t xml:space="preserve">18,97</t>
  </si>
  <si>
    <t xml:space="preserve">REVESTIMENTO EM CERAMICA ESMALTADA EXTRA, PEI MAIOR OU IGUAL 4, FORMATO MAIOR A 2025 CM2                                                                                                                                                                                                                                                                                                                                                                                                                  </t>
  </si>
  <si>
    <t xml:space="preserve">35,80</t>
  </si>
  <si>
    <t xml:space="preserve">REVESTIMENTO EM CERAMICA ESMALTADA EXTRA, PEI MENOR OU IGUAL A 3, FORMATO MENOR OU IGUAL A 2025 CM2                                                                                                                                                                                                                                                                                                                                                                                                       </t>
  </si>
  <si>
    <t xml:space="preserve">REVESTIMENTO EPOXI DE ALTA RESISTENCIA QUIMICA, ISENTO DE SOLVENTES, BICOMPONENTE                                                                                                                                                                                                                                                                                                                                                                                                                         </t>
  </si>
  <si>
    <t xml:space="preserve">98,60</t>
  </si>
  <si>
    <t xml:space="preserve">REVESTIMENTO PARA ESCADA EM GRANILITE, MARMORITE OU GRANITINA ESP = 8 MM (INCLUSO EXECUCAO)                                                                                                                                                                                                                                                                                                                                                                                                               </t>
  </si>
  <si>
    <t xml:space="preserve">98,34</t>
  </si>
  <si>
    <t xml:space="preserve">RIPA  APARELHADA *1,5 X 5* CM, EM MACARANDUBA, ANGELIM OU EQUIVALENTE DA REGIAO                                                                                                                                                                                                                                                                                                                                                                                                                           </t>
  </si>
  <si>
    <t xml:space="preserve">3,49</t>
  </si>
  <si>
    <t xml:space="preserve">RIPA NAO APARELHADA  *1 X 3* CM, EM MACARANDUBA, ANGELIM OU EQUIVALENTE DA REGIAO - BRUTA                                                                                                                                                                                                                                                                                                                                                                                                                 </t>
  </si>
  <si>
    <t xml:space="preserve">RIPA NAO APARELHADA,  *1,5 X 5* CM, EM MACARANDUBA, ANGELIM OU EQUIVALENTE DA REGIAO -  BRUTA                                                                                                                                                                                                                                                                                                                                                                                                             </t>
  </si>
  <si>
    <t xml:space="preserve">RODAFORRO EM PVC, PARA FORRO DE PVC, COMPRIMENTO 6 M                                                                                                                                                                                                                                                                                                                                                                                                                                                      </t>
  </si>
  <si>
    <t xml:space="preserve">4,73</t>
  </si>
  <si>
    <t xml:space="preserve">RODAPE ARDOSIA, CINZA, 10 CM, E= *1CM                                                                                                                                                                                                                                                                                                                                                                                                                                                                     </t>
  </si>
  <si>
    <t xml:space="preserve">RODAPE DE BORRACHA LISO, H = 70 MM, E = *2* MM, PARA ARGAMASSA, PRETO                                                                                                                                                                                                                                                                                                                                                                                                                                     </t>
  </si>
  <si>
    <t xml:space="preserve">RODAPE DE MADEIRA MACICA CUMARU/IPE CHAMPANHE OU EQUIVALENTE DA REGIAO, *1,5 X 7 CM                                                                                                                                                                                                                                                                                                                                                                                                                       </t>
  </si>
  <si>
    <t xml:space="preserve">RODAPE EM MARMORE, POLIDO, BRANCO COMUM, L= *7* CM, E=  *2* CM, CORTE RETO                                                                                                                                                                                                                                                                                                                                                                                                                                </t>
  </si>
  <si>
    <t xml:space="preserve">45,53</t>
  </si>
  <si>
    <t xml:space="preserve">RODAPE EM POLIESTIRENO, BRANCO, H = *5* CM, E = *1,5* CM                                                                                                                                                                                                                                                                                                                                                                                                                                                  </t>
  </si>
  <si>
    <t xml:space="preserve">33,29</t>
  </si>
  <si>
    <t xml:space="preserve">RODAPE OU RODABANCADA EM GRANITO, POLIDO, TIPO ANDORINHA/ QUARTZ/ CASTELO/ CORUMBA OU OUTROS EQUIVALENTES DA REGIAO, H= 10 CM, E=  *2,0* CM                                                                                                                                                                                                                                                                                                                                                               </t>
  </si>
  <si>
    <t xml:space="preserve">53,58</t>
  </si>
  <si>
    <t xml:space="preserve">RODAPE PLANO PARA PISO VINILICO, H = 5 CM                                                                                                                                                                                                                                                                                                                                                                                                                                                                 </t>
  </si>
  <si>
    <t xml:space="preserve">19,18</t>
  </si>
  <si>
    <t xml:space="preserve">RODAPE PRE-MOLDADO DE GRANILITE, MARMORITE OU GRANITINA L = 10 CM                                                                                                                                                                                                                                                                                                                                                                                                                                         </t>
  </si>
  <si>
    <t xml:space="preserve">30,26</t>
  </si>
  <si>
    <t xml:space="preserve">RODIZIO TIPO NAPOLEAO PARA JANELAS DE CORRER, EM ZAMAC, COMPRIMENTO DE APROX 60 CM, COM ROLAMENTO EM ACO                                                                                                                                                                                                                                                                                                                                                                                                  </t>
  </si>
  <si>
    <t xml:space="preserve">RODO PARA CHAO 40 CM COM CABO                                                                                                                                                                                                                                                                                                                                                                                                                                                                             </t>
  </si>
  <si>
    <t xml:space="preserve">17,71</t>
  </si>
  <si>
    <t xml:space="preserve">ROLDANA CONCAVA DUPLA, 4 RODAS, EM ZAMAC COM CHAPA DE LATAO, ROLAMENTOS EM ACO, PARA PORTAS E JANELAS DE CORRER                                                                                                                                                                                                                                                                                                                                                                                           </t>
  </si>
  <si>
    <t xml:space="preserve">44,39</t>
  </si>
  <si>
    <t xml:space="preserve">ROLDANA CONCAVA DUPLA, 4 RODAS, PARA PORTA DE CORRER, EM ZAMAC COM CHAPA DE ACO,  ROLAMENTO INTERNO BLINDADO DE ACO REVESTIDO EM NYLON                                                                                                                                                                                                                                                                                                                                                                    </t>
  </si>
  <si>
    <t xml:space="preserve">36,71</t>
  </si>
  <si>
    <t xml:space="preserve">ROLDANA PLASTICA COM PREGO, TAMANHO 30 X 30 MM, PARA INSTALACAO ELETRICA APARENTE                                                                                                                                                                                                                                                                                                                                                                                                                         </t>
  </si>
  <si>
    <t xml:space="preserve">0,30</t>
  </si>
  <si>
    <t xml:space="preserve">ROLO COMPACTADOR DE PNEUS, ESTATICO, PRESSAO VARIAVEL, POTENCIA 110 HP, PESO SEM/COM LASTRO 10,8/27 T, LARGURA DE ROLAGEM 2,30 M                                                                                                                                                                                                                                                                                                                                                                          </t>
  </si>
  <si>
    <t xml:space="preserve">889.922,27</t>
  </si>
  <si>
    <t xml:space="preserve">ROLO COMPACTADOR DE PNEUS, ESTATICO, PRESSAO VARIAVEL, POTENCIA 111 HP, PESO SEM/COM LASTRO 9,5/26,0 T, LARGURA DE ROLAGEM 1,90 M                                                                                                                                                                                                                                                                                                                                                                         </t>
  </si>
  <si>
    <t xml:space="preserve">838.350,00</t>
  </si>
  <si>
    <t xml:space="preserve">ROLO COMPACTADOR PE DE CARNEIRO VIBRATORIO, POTENCIA 125 HP, PESO OPERACIONAL SEM/COM LASTRO 11,95/13,30 T, IMPACTO DINAMICO 38,5/22,5 T, LARGURA DE TRABALHO 2,15 M                                                                                                                                                                                                                                                                                                                                      </t>
  </si>
  <si>
    <t xml:space="preserve">743.600,85</t>
  </si>
  <si>
    <t xml:space="preserve">ROLO COMPACTADOR PE DE CARNEIRO VIBRATORIO, POTENCIA 80 HP, PESO OPERACIONAL SEM/COM LASTRO 7,4/8,8 T, LARGURA DE TRABALHO 1,68 M                                                                                                                                                                                                                                                                                                                                                                         </t>
  </si>
  <si>
    <t xml:space="preserve">557.718,28</t>
  </si>
  <si>
    <t xml:space="preserve">ROLO COMPACTADOR VIBRATORIO DE UM CILINDRO LISO DE ACO, POTENCIA 125 HP, PESO SEM/COM LASTRO 10,75/12,92 T, IMPACTO DINAMICO 31,5/18,5 T, LARGURA TRABALHO 2,15 M                                                                                                                                                                                                                                                                                                                                         </t>
  </si>
  <si>
    <t xml:space="preserve">719.613,65</t>
  </si>
  <si>
    <t xml:space="preserve">ROLO COMPACTADOR VIBRATORIO DE UM CILINDRO, ACO LISO, POTENCIA 80 HP, PESO OPERACIONAL MAXIMO 8,1 T, IMPACTO DINAMICO 16,15/9,5 T, LARGURA TRABALHO 1,68 M                                                                                                                                                                                                                                                                                                                                                </t>
  </si>
  <si>
    <t xml:space="preserve">536.424,03</t>
  </si>
  <si>
    <t xml:space="preserve">ROLO COMPACTADOR VIBRATORIO PE DE CARNEIRO, COM CONTROLE REMOTO POR RADIO, POTENCIA  12,5 KW, PESO OPERACIONAL DE 1,675 T, LARGURA DE TRABALHO 0,85 M                                                                                                                                                                                                                                                                                                                                                     </t>
  </si>
  <si>
    <t xml:space="preserve">732.957,41</t>
  </si>
  <si>
    <t xml:space="preserve">ROLO COMPACTADOR VIBRATORIO REBOCAVEL, CILINDRO DE ACO LISO, POTENCIA DE TRACAO DE 65 CV, PESO DE 4,7 T, IMPACTO DINAMICO TOTAL DE 18,3 T, LARGURA DO ROLO 1,67 M                                                                                                                                                                                                                                                                                                                                         </t>
  </si>
  <si>
    <t xml:space="preserve">161.921,35</t>
  </si>
  <si>
    <t xml:space="preserve">ROLO COMPACTADOR VIBRATORIO TANDEM, ACO LISO, POTENCIA 125 HP, PESO SEM/COM LASTRO 10,20/11,65 T, LARGURA DE TRABALHO 1,73 M                                                                                                                                                                                                                                                                                                                                                                              </t>
  </si>
  <si>
    <t xml:space="preserve">802.420,75</t>
  </si>
  <si>
    <t xml:space="preserve">ROLO COMPACTADOR VIBRATORIO TANDEM, ACO LISO, POTENCIA 58 CV, PESO SEM/COM LASTRO 6,5/9,4 T, LARGURA DE TRABALHO 1,20 M                                                                                                                                                                                                                                                                                                                                                                                   </t>
  </si>
  <si>
    <t xml:space="preserve">658.703,58</t>
  </si>
  <si>
    <t xml:space="preserve">ROLO DE ESPUMA POLIESTER 23 CM (SEM CABO)                                                                                                                                                                                                                                                                                                                                                                                                                                                                 </t>
  </si>
  <si>
    <t xml:space="preserve">ROLO DE LA DE CARNEIRO 23 CM (SEM CABO)                                                                                                                                                                                                                                                                                                                                                                                                                                                                   </t>
  </si>
  <si>
    <t xml:space="preserve">33,27</t>
  </si>
  <si>
    <t xml:space="preserve">ROMPEDOR ELETRICO PESO 26 KG, POTENCIA OPERACIONAL DE 2,5 KW                                                                                                                                                                                                                                                                                                                                                                                                                                              </t>
  </si>
  <si>
    <t xml:space="preserve">18.448,39</t>
  </si>
  <si>
    <t xml:space="preserve">ROSETA QUADRADA, SEM FUROS, EM ACO INOX POLIDO, LARGURA APROXIMADA DE 50 MM, PARA FECHADURA DE PORTA - PARAFUSOS INCLUIDOS                                                                                                                                                                                                                                                                                                                                                                                </t>
  </si>
  <si>
    <t xml:space="preserve">9,58</t>
  </si>
  <si>
    <t xml:space="preserve">ROSETA REDONDA DE SOBREPOR, SEM FUROS, EM ACO INOX POLIDO, DIAMETRO APROXIMADO DE 50 MM, PARA FECHADURA DE PORTA - PARAFUSOS INCLUIDOS                                                                                                                                                                                                                                                                                                                                                                    </t>
  </si>
  <si>
    <t xml:space="preserve">9,15</t>
  </si>
  <si>
    <t xml:space="preserve">ROTACAO DIAGONAL DUPLA, APARELHO TRIPLO, EM TUBO DE ACO CARBONO, PINTURA NO PROCESSO ELETROSTATICO - EQUIPAMENTO DE GINASTICA PARA ACADEMIA AO AR LIVRE / ACADEMIA DA TERCEIRA IDADE - ATI                                                                                                                                                                                                                                                                                                                </t>
  </si>
  <si>
    <t xml:space="preserve">2.128,90</t>
  </si>
  <si>
    <t xml:space="preserve">ROTACAO VERTICAL DUPLO, EM TUBO DE ACO CARBONO, PINTURA NO PROCESSO ELETROSTATICO - EQUIPAMENTO DE GINASTICA PARA ACADEMIA AO AR LIVRE / ACADEMIA DA TERCEIRA IDADE - ATI                                                                                                                                                                                                                                                                                                                                 </t>
  </si>
  <si>
    <t xml:space="preserve">1.618,53</t>
  </si>
  <si>
    <t xml:space="preserve">RUFO EXTERNO DE CHAPA DE ACO GALVANIZADA NUM 26, CORTE 25 CM                                                                                                                                                                                                                                                                                                                                                                                                                                              </t>
  </si>
  <si>
    <t xml:space="preserve">RUFO EXTERNO DE CHAPA DE ACO GALVANIZADA NUM 26, CORTE 28 CM                                                                                                                                                                                                                                                                                                                                                                                                                                              </t>
  </si>
  <si>
    <t xml:space="preserve">36,88</t>
  </si>
  <si>
    <t xml:space="preserve">RUFO EXTERNO/INTERNO DE CHAPA DE ACO GALVANIZADA NUM 26, CORTE 33 CM                                                                                                                                                                                                                                                                                                                                                                                                                                      </t>
  </si>
  <si>
    <t xml:space="preserve">RUFO INTERNO DE CHAPA DE ACO GALVANIZADA NUM 26, CORTE 50 CM                                                                                                                                                                                                                                                                                                                                                                                                                                              </t>
  </si>
  <si>
    <t xml:space="preserve">RUFO INTERNO/EXTERNO DE CHAPA DE ACO GALVANIZADA NUM 24, CORTE 25 CM                                                                                                                                                                                                                                                                                                                                                                                                                                      </t>
  </si>
  <si>
    <t xml:space="preserve">40,19</t>
  </si>
  <si>
    <t xml:space="preserve">RUFO PARA TELHA ESTRUTURAL DE FIBROCIMENTO 1 ABA (SEM AMIANTO)                                                                                                                                                                                                                                                                                                                                                                                                                                            </t>
  </si>
  <si>
    <t xml:space="preserve">61,81</t>
  </si>
  <si>
    <t xml:space="preserve">RUFO PARA TELHA ONDULADA DE FIBROCIMENTO, E = 6 MM, ABA *260* MM, COMPRIMENTO 1100 MM (SEM AMIANTO)                                                                                                                                                                                                                                                                                                                                                                                                       </t>
  </si>
  <si>
    <t xml:space="preserve">60,51</t>
  </si>
  <si>
    <t xml:space="preserve">SABONETEIRA DE PAREDE EM METAL CROMADO                                                                                                                                                                                                                                                                                                                                                                                                                                                                    </t>
  </si>
  <si>
    <t xml:space="preserve">23,00</t>
  </si>
  <si>
    <t xml:space="preserve">SABONETEIRA PLASTICA TIPO DISPENSER PARA SABONETE LIQUIDO COM RESERVATORIO 800 A 1500 ML                                                                                                                                                                                                                                                                                                                                                                                                                  </t>
  </si>
  <si>
    <t xml:space="preserve">37,14</t>
  </si>
  <si>
    <t xml:space="preserve">SACO DE RAFIA PARA ENTULHO, NOVO, LISO (SEM CLICHE), *60 x 90* CM                                                                                                                                                                                                                                                                                                                                                                                                                                         </t>
  </si>
  <si>
    <t xml:space="preserve">SAIBRO PARA ARGAMASSA (COLETADO NO COMERCIO)                                                                                                                                                                                                                                                                                                                                                                                                                                                              </t>
  </si>
  <si>
    <t xml:space="preserve">59,66</t>
  </si>
  <si>
    <t xml:space="preserve">SAPATA DE PVC ADITIVADO NERVURADO D = 6"                                                                                                                                                                                                                                                                                                                                                                                                                                                                  </t>
  </si>
  <si>
    <t xml:space="preserve">265,89</t>
  </si>
  <si>
    <t xml:space="preserve">SAPATA DE PVC ADITIVADO NERVURADO D = 8"                                                                                                                                                                                                                                                                                                                                                                                                                                                                  </t>
  </si>
  <si>
    <t xml:space="preserve">349,92</t>
  </si>
  <si>
    <t xml:space="preserve">SAPATILHA EM ACO GALVANIZADO PARA CABOS COM DIAMETRO NOMINAL ATE 5/8"                                                                                                                                                                                                                                                                                                                                                                                                                                     </t>
  </si>
  <si>
    <t xml:space="preserve">SARRAFO *2,5 X 10* CM EM PINUS, MISTA OU EQUIVALENTE DA REGIAO - BRUTA                                                                                                                                                                                                                                                                                                                                                                                                                                    </t>
  </si>
  <si>
    <t xml:space="preserve">4,33</t>
  </si>
  <si>
    <t xml:space="preserve">SARRAFO *2,5 X 5* CM EM PINUS, MISTA OU EQUIVALENTE DA REGIAO - BRUTA                                                                                                                                                                                                                                                                                                                                                                                                                                     </t>
  </si>
  <si>
    <t xml:space="preserve">SARRAFO *2,5 X 7,5* CM EM PINUS, MISTA OU EQUIVALENTE DA REGIAO - BRUTA                                                                                                                                                                                                                                                                                                                                                                                                                                   </t>
  </si>
  <si>
    <t xml:space="preserve">2,98</t>
  </si>
  <si>
    <t xml:space="preserve">SARRAFO APARELHADO *2 X 10* CM, EM MACARANDUBA, ANGELIM OU EQUIVALENTE DA REGIAO                                                                                                                                                                                                                                                                                                                                                                                                                          </t>
  </si>
  <si>
    <t xml:space="preserve">9,41</t>
  </si>
  <si>
    <t xml:space="preserve">SARRAFO NAO APARELHADO *2,5 X 10* CM, EM MACARANDUBA, ANGELIM OU EQUIVALENTE DA REGIAO -  BRUTA                                                                                                                                                                                                                                                                                                                                                                                                           </t>
  </si>
  <si>
    <t xml:space="preserve">9,67</t>
  </si>
  <si>
    <t xml:space="preserve">SARRAFO NAO APARELHADO *2,5 X 7* CM, EM MACARANDUBA, ANGELIM OU EQUIVALENTE DA REGIAO -  BRUTA                                                                                                                                                                                                                                                                                                                                                                                                            </t>
  </si>
  <si>
    <t xml:space="preserve">7,45</t>
  </si>
  <si>
    <t xml:space="preserve">SARRAFO NAO APARELHADO 2,5 X 5 CM, EM MACARANDUBA, ANGELIM OU EQUIVALENTE DA REGIAO -  BRUTA                                                                                                                                                                                                                                                                                                                                                                                                              </t>
  </si>
  <si>
    <t xml:space="preserve">5,18</t>
  </si>
  <si>
    <t xml:space="preserve">SEGURO - HORISTA (COLETADO CAIXA)                                                                                                                                                                                                                                                                                                                                                                                                                                                                         </t>
  </si>
  <si>
    <t xml:space="preserve">SEGURO - MENSALISTA (COLETADO CAIXA)                                                                                                                                                                                                                                                                                                                                                                                                                                                                      </t>
  </si>
  <si>
    <t xml:space="preserve">11,80</t>
  </si>
  <si>
    <t xml:space="preserve">SEIXO ROLADO PARA APLICACAO EM CONCRETO (POSTO PEDREIRA/FORNECEDOR, SEM FRETE)                                                                                                                                                                                                                                                                                                                                                                                                                            </t>
  </si>
  <si>
    <t xml:space="preserve">99,54</t>
  </si>
  <si>
    <t xml:space="preserve">SELADOR ACRILICO OPACO PREMIUM INTERIOR/EXTERIOR                                                                                                                                                                                                                                                                                                                                                                                                                                                          </t>
  </si>
  <si>
    <t xml:space="preserve">SELADOR HORIZONTAL PARA FITA DE ACO 1 "                                                                                                                                                                                                                                                                                                                                                                                                                                                                   </t>
  </si>
  <si>
    <t xml:space="preserve">424,62</t>
  </si>
  <si>
    <t xml:space="preserve">SELANTE A BASE DE ALCATRAO E POLIURETANO PARA JUNTAS HORIZONTAIS                                                                                                                                                                                                                                                                                                                                                                                                                                          </t>
  </si>
  <si>
    <t xml:space="preserve">74,29</t>
  </si>
  <si>
    <t xml:space="preserve">SELANTE ACRILICO PARA TRATAMENTO / ACABAMENTO SUPERFICIAL DE CONCRETO ESTAMPADO, APARENTE, PEDRAS E OUTROS                                                                                                                                                                                                                                                                                                                                                                                                </t>
  </si>
  <si>
    <t xml:space="preserve">SELANTE DE BASE ASFALTICA PARA VEDACAO                                                                                                                                                                                                                                                                                                                                                                                                                                                                    </t>
  </si>
  <si>
    <t xml:space="preserve">39,22</t>
  </si>
  <si>
    <t xml:space="preserve">SELANTE ELASTICO MONOCOMPONENTE A BASE DE POLIURETANO (PU) PARA JUNTAS DIVERSAS                                                                                                                                                                                                                                                                                                                                                                                                                           </t>
  </si>
  <si>
    <t xml:space="preserve">310ML </t>
  </si>
  <si>
    <t xml:space="preserve">35,06</t>
  </si>
  <si>
    <t xml:space="preserve">SELANTE MONOCOMPONENTE A BASE DE SILICONE DE BAIXO MODULO, PARA JUNTAS DE PAVIMENTACAO                                                                                                                                                                                                                                                                                                                                                                                                                    </t>
  </si>
  <si>
    <t xml:space="preserve">159,24</t>
  </si>
  <si>
    <t xml:space="preserve">SELANTE TIPO VEDA CALHA PARA METAL E FIBROCIMENTO                                                                                                                                                                                                                                                                                                                                                                                                                                                         </t>
  </si>
  <si>
    <t xml:space="preserve">66,76</t>
  </si>
  <si>
    <t xml:space="preserve">SELIM COMPACTO EM PVC, SEM TRAVA,  DN 150 X 100 MM, PARA REDE COLETORA ESGOTO (NBR 10569)                                                                                                                                                                                                                                                                                                                                                                                                                 </t>
  </si>
  <si>
    <t xml:space="preserve">SELIM COMPACTO EM PVC, SEM TRAVA,  DN 200 X 100 MM, PARA REDE COLETORA ESGOTO (NBR 10569)                                                                                                                                                                                                                                                                                                                                                                                                                 </t>
  </si>
  <si>
    <t xml:space="preserve">108,03</t>
  </si>
  <si>
    <t xml:space="preserve">SELIM COMPACTO EM PVC, SEM TRAVAS,  DN 300 X 100 MM, PARA REDE COLETORA ESGOTO (NBR 10569)                                                                                                                                                                                                                                                                                                                                                                                                                </t>
  </si>
  <si>
    <t xml:space="preserve">140,01</t>
  </si>
  <si>
    <t xml:space="preserve">SELIM PVC, COM TRAVA, JE, 90 GRAUS,  DN 125 X 100 MM OU 150 X 100 MM, PARA REDE COLETORA ESGOTO (NBR 10569)                                                                                                                                                                                                                                                                                                                                                                                               </t>
  </si>
  <si>
    <t xml:space="preserve">SELIM PVC, SOLDAVEL, SEM TRAVA, JE, 90 GRAUS,  DN 200 X 100 MM, PARA REDE COLETORA ESGOTO (NBR 10569)                                                                                                                                                                                                                                                                                                                                                                                                     </t>
  </si>
  <si>
    <t xml:space="preserve">105,88</t>
  </si>
  <si>
    <t xml:space="preserve">SEMIRREBOQUE COM DOIS EIXOS EM TANDEM TIPO BASCULANTE COM CACAMBA METALICA 14 M3  (INCLUI MONTAGEM, NAO INCLUI CAVALO MECANICO)                                                                                                                                                                                                                                                                                                                                                                           </t>
  </si>
  <si>
    <t xml:space="preserve">217.162,48</t>
  </si>
  <si>
    <t xml:space="preserve">SEMIRREBOQUE COM TRES EIXOS EM TANDEM TIPO BASCULANTE COM CACAMBA METALICA 18 M3 (INCLUI MONTAGEM, NAO INCLUI CAVALO MECANICO)                                                                                                                                                                                                                                                                                                                                                                            </t>
  </si>
  <si>
    <t xml:space="preserve">255.342,23</t>
  </si>
  <si>
    <t xml:space="preserve">SEMIRREBOQUE COM TRES EIXOS, PARA TRANSPORTE DE CARGA SECA, DIMENSOES APROXIMADAS 2,60 X 12,50 X 0,50 M (NAO INCLUI CAVALO MECANICO)                                                                                                                                                                                                                                                                                                                                                                      </t>
  </si>
  <si>
    <t xml:space="preserve">197.464,65</t>
  </si>
  <si>
    <t xml:space="preserve">SENSOR DE PRESENCA BIVOLT COM FOTOCELULA PARA QUALQUER TIPO DE LAMPADA, POTENCIA MAXIMA *1000* W, USO EXTERNO                                                                                                                                                                                                                                                                                                                                                                                             </t>
  </si>
  <si>
    <t xml:space="preserve">72,88</t>
  </si>
  <si>
    <t xml:space="preserve">SENSOR DE PRESENCA BIVOLT DE PAREDE COM FOTOCELULA PARA QUALQUER TIPO DE LAMPADA POTENCIA MAXIMA *1000* W, USO INTERNO                                                                                                                                                                                                                                                                                                                                                                                    </t>
  </si>
  <si>
    <t xml:space="preserve">82,22</t>
  </si>
  <si>
    <t xml:space="preserve">SENSOR DE PRESENCA BIVOLT DE PAREDE SEM FOTOCELULA PARA QUALQUER TIPO DE LAMPADA POTENCIA MAXIMA *1000* W, USO INTERNO                                                                                                                                                                                                                                                                                                                                                                                    </t>
  </si>
  <si>
    <t xml:space="preserve">SENSOR DE PRESENCA BIVOLT DE TETO COM FOTOCELULA PARA QUALQUER TIPO DE LAMPADA POTENCIA MAXIMA *1000* W, USO INTERNO                                                                                                                                                                                                                                                                                                                                                                                      </t>
  </si>
  <si>
    <t xml:space="preserve">SENSOR DE PRESENCA BIVOLT DE TETO SEM FOTOCELULA PARA QUALQUER TIPO DE LAMPADA POTENCIA MAXIMA *900* W, USO INTERNO                                                                                                                                                                                                                                                                                                                                                                                       </t>
  </si>
  <si>
    <t xml:space="preserve">53,22</t>
  </si>
  <si>
    <t xml:space="preserve">SERRA CIRCULAR DE BANCADA COM MOTOR ELETRICO, POTENCIA DE *1600* W, PARA DISCO DE DIAMETRO DE 10" (250 MM)                                                                                                                                                                                                                                                                                                                                                                                                </t>
  </si>
  <si>
    <t xml:space="preserve">1.236,88</t>
  </si>
  <si>
    <t xml:space="preserve">SERRA CIRCULAR DE BANCADA, MODELO PICA-PAU, DIAMETRO DE 350 MM. CARACTERISTICAS DO MOTOR: TRIFASICO, POTENCIA DE 5 HP, FREQUENCIA DE 60 HZ                                                                                                                                                                                                                                                                                                                                                                </t>
  </si>
  <si>
    <t xml:space="preserve">4.983,32</t>
  </si>
  <si>
    <t xml:space="preserve">SERRALHEIRO                                                                                                                                                                                                                                                                                                                                                                                                                                                                                               </t>
  </si>
  <si>
    <t xml:space="preserve">SERRALHEIRO (MENSALISTA)                                                                                                                                                                                                                                                                                                                                                                                                                                                                                  </t>
  </si>
  <si>
    <t xml:space="preserve">SERVENTE DE OBRAS                                                                                                                                                                                                                                                                                                                                                                                                                                                                                         </t>
  </si>
  <si>
    <t xml:space="preserve">SERVENTE DE OBRAS (MENSALISTA)                                                                                                                                                                                                                                                                                                                                                                                                                                                                            </t>
  </si>
  <si>
    <t xml:space="preserve">1.672,67</t>
  </si>
  <si>
    <t xml:space="preserve">SERVICO DE BOMBEAMENTO DE CONCRETO COM CONSUMO MINIMO DE 40  M3                                                                                                                                                                                                                                                                                                                                                                                                                                           </t>
  </si>
  <si>
    <t xml:space="preserve">44,21</t>
  </si>
  <si>
    <t xml:space="preserve">SIFAO EM METAL CROMADO PARA PIA AMERICANA, 1.1/2 X 1.1/2 "                                                                                                                                                                                                                                                                                                                                                                                                                                                </t>
  </si>
  <si>
    <t xml:space="preserve">194,21</t>
  </si>
  <si>
    <t xml:space="preserve">SIFAO EM METAL CROMADO PARA PIA AMERICANA, 1.1/2 X 2 "                                                                                                                                                                                                                                                                                                                                                                                                                                                    </t>
  </si>
  <si>
    <t xml:space="preserve">196,59</t>
  </si>
  <si>
    <t xml:space="preserve">SIFAO EM METAL CROMADO PARA PIA OU LAVATORIO, 1 X 1.1/2 "                                                                                                                                                                                                                                                                                                                                                                                                                                                 </t>
  </si>
  <si>
    <t xml:space="preserve">154,53</t>
  </si>
  <si>
    <t xml:space="preserve">SIFAO EM METAL CROMADO PARA TANQUE, 1.1/4 X 1.1/2 "                                                                                                                                                                                                                                                                                                                                                                                                                                                       </t>
  </si>
  <si>
    <t xml:space="preserve">163,66</t>
  </si>
  <si>
    <t xml:space="preserve">SIFAO PLASTICO EXTENSIVEL UNIVERSAL, TIPO COPO                                                                                                                                                                                                                                                                                                                                                                                                                                                            </t>
  </si>
  <si>
    <t xml:space="preserve">SIFAO PLASTICO FLEXIVEL SAIDA VERTICAL PARA COLUNA LAVATORIO, 1 X 1.1/2 "                                                                                                                                                                                                                                                                                                                                                                                                                                 </t>
  </si>
  <si>
    <t xml:space="preserve">8,00</t>
  </si>
  <si>
    <t xml:space="preserve">SIFAO PLASTICO TIPO COPO PARA PIA AMERICANA 1.1/2 X 1.1/2 "                                                                                                                                                                                                                                                                                                                                                                                                                                               </t>
  </si>
  <si>
    <t xml:space="preserve">SIFAO PLASTICO TIPO COPO PARA PIA OU LAVATORIO, 1 X 1.1/2 "                                                                                                                                                                                                                                                                                                                                                                                                                                               </t>
  </si>
  <si>
    <t xml:space="preserve">SIFAO PLASTICO TIPO COPO PARA TANQUE, 1.1/4 X 1.1/2 "                                                                                                                                                                                                                                                                                                                                                                                                                                                     </t>
  </si>
  <si>
    <t xml:space="preserve">14,36</t>
  </si>
  <si>
    <t xml:space="preserve">SILICA ATIVA PARA ADICAO EM CONCRETO E  ARGAMASSA                                                                                                                                                                                                                                                                                                                                                                                                                                                         </t>
  </si>
  <si>
    <t xml:space="preserve">SILICONE ACETICO USO GERAL INCOLOR 280 G                                                                                                                                                                                                                                                                                                                                                                                                                                                                  </t>
  </si>
  <si>
    <t xml:space="preserve">23,16</t>
  </si>
  <si>
    <t xml:space="preserve">SIMULADOR DE CAMINHADA TRIPLO, EM TUBO DE ACO CARBONO, PINTURA NO PROCESSO ELETROSTATICO - EQUIPAMENTO DE GINASTICA PARA ACADEMIA AO AR LIVRE / ACADEMIA DA TERCEIRA IDADE - ATI                                                                                                                                                                                                                                                                                                                          </t>
  </si>
  <si>
    <t xml:space="preserve">4.205,03</t>
  </si>
  <si>
    <t xml:space="preserve">SIMULADOR DE CAVALGADA TRIPLO, EM TUBO DE ACO CARBONO, PINTURA NO PROCESSO ELETROSTATICO - EQUIPAMENTO DE GINASTICA PARA ACADEMIA AO AR LIVRE / ACADEMIA DA TERCEIRA IDADE - ATI                                                                                                                                                                                                                                                                                                                          </t>
  </si>
  <si>
    <t xml:space="preserve">4.544,14</t>
  </si>
  <si>
    <t xml:space="preserve">SIMULADOR DE REMO INDIVIDUAL, EM TUBO DE ACO CARBONO, PINTURA NO PROCESSO ELETROSTATICO - EQUIPAMENTO DE GINASTICA PARA ACADEMIA AO AR LIVRE / ACADEMIA DA TERCEIRA IDADE - ATI                                                                                                                                                                                                                                                                                                                           </t>
  </si>
  <si>
    <t xml:space="preserve">2.265,99</t>
  </si>
  <si>
    <t xml:space="preserve">SINALIZADOR NOTURNO SIMPLES PARA PARA-RAIOS, SEM RELE FOTOELETRICO                                                                                                                                                                                                                                                                                                                                                                                                                                        </t>
  </si>
  <si>
    <t xml:space="preserve">36,80</t>
  </si>
  <si>
    <t xml:space="preserve">SISAL EM FIBRA                                                                                                                                                                                                                                                                                                                                                                                                                                                                                            </t>
  </si>
  <si>
    <t xml:space="preserve">SOLDA EM BARRA DE ESTANHO-CHUMBO 50/50                                                                                                                                                                                                                                                                                                                                                                                                                                                                    </t>
  </si>
  <si>
    <t xml:space="preserve">SOLDA EM VARETA FOSCOPER, D = *2,5* MM  X COMPRIMENTO 500 MM                                                                                                                                                                                                                                                                                                                                                                                                                                              </t>
  </si>
  <si>
    <t xml:space="preserve">292,36</t>
  </si>
  <si>
    <t xml:space="preserve">SOLDA ESTANHO/COBRE PARA CONEXOES DE COBRE, FIO 2,5 MM, CARRETEL 500 GR (SEM CHUMBO)                                                                                                                                                                                                                                                                                                                                                                                                                      </t>
  </si>
  <si>
    <t xml:space="preserve">337,34</t>
  </si>
  <si>
    <t xml:space="preserve">SOLDADOR                                                                                                                                                                                                                                                                                                                                                                                                                                                                                                  </t>
  </si>
  <si>
    <t xml:space="preserve">SOLDADOR (MENSALISTA)                                                                                                                                                                                                                                                                                                                                                                                                                                                                                     </t>
  </si>
  <si>
    <t xml:space="preserve">SOLDADOR ELETRICO (PARA SOLDA A SER TESTADA COM RAIOS "X")                                                                                                                                                                                                                                                                                                                                                                                                                                                </t>
  </si>
  <si>
    <t xml:space="preserve">11,47</t>
  </si>
  <si>
    <t xml:space="preserve">SOLDADOR ELETRICO (PARA SOLDA A SER TESTADA COM RAIOS "X") (MENSALISTA)                                                                                                                                                                                                                                                                                                                                                                                                                                   </t>
  </si>
  <si>
    <t xml:space="preserve">2.026,69</t>
  </si>
  <si>
    <t xml:space="preserve">SOLEIRA EM GRANITO, POLIDO, TIPO ANDORINHA/ QUARTZ/ CASTELO/ CORUMBA OU OUTROS EQUIVALENTES DA REGIAO, L= *15* CM, E=  *2,0* CM                                                                                                                                                                                                                                                                                                                                                                           </t>
  </si>
  <si>
    <t xml:space="preserve">75,84</t>
  </si>
  <si>
    <t xml:space="preserve">SOLEIRA PRE-MOLDADA EM GRANILITE, MARMORITE OU GRANITINA, L = *15 CM                                                                                                                                                                                                                                                                                                                                                                                                                                      </t>
  </si>
  <si>
    <t xml:space="preserve">83,21</t>
  </si>
  <si>
    <t xml:space="preserve">SOLEIRA/ PEITORIL EM MARMORE, POLIDO, BRANCO COMUM, L= *15* CM, E=  *2* CM,  CORTE RETO                                                                                                                                                                                                                                                                                                                                                                                                                   </t>
  </si>
  <si>
    <t xml:space="preserve">SOLEIRA/ TABEIRA EM MARMORE, POLIDO, BRANCO COMUM, L= 5 CM, E=  *2,0* CM                                                                                                                                                                                                                                                                                                                                                                                                                                  </t>
  </si>
  <si>
    <t xml:space="preserve">SOLUCAO ASFALTICA ELASTOMERICA PARA IMPRIMACAO, APLICACAO A FRIO                                                                                                                                                                                                                                                                                                                                                                                                                                          </t>
  </si>
  <si>
    <t xml:space="preserve">SOLUCAO PREPARADORA / LIMPADORA PARA PVC, FRASCO COM 1000 CM3                                                                                                                                                                                                                                                                                                                                                                                                                                             </t>
  </si>
  <si>
    <t xml:space="preserve">68,86</t>
  </si>
  <si>
    <t xml:space="preserve">SOLVENTE PARA COLA (PARA LAMINADO MELAMINICO) A BASE DE RESINA SINTETICA                                                                                                                                                                                                                                                                                                                                                                                                                                  </t>
  </si>
  <si>
    <t xml:space="preserve">54,04</t>
  </si>
  <si>
    <t xml:space="preserve">SOQUETE DE BAQUELITE BASE E27, PARA LAMPADAS                                                                                                                                                                                                                                                                                                                                                                                                                                                              </t>
  </si>
  <si>
    <t xml:space="preserve">2,53</t>
  </si>
  <si>
    <t xml:space="preserve">SOQUETE DE PORCELANA BASE E27, FIXO DE TETO, PARA LAMPADAS                                                                                                                                                                                                                                                                                                                                                                                                                                                </t>
  </si>
  <si>
    <t xml:space="preserve">3,28</t>
  </si>
  <si>
    <t xml:space="preserve">SOQUETE DE PORCELANA BASE E27, PARA USO AO TEMPO, PARA LAMPADAS                                                                                                                                                                                                                                                                                                                                                                                                                                           </t>
  </si>
  <si>
    <t xml:space="preserve">SOQUETE DE PVC / TERMOPLASTICO BASE E27, COM CHAVE, PARA LAMPADAS                                                                                                                                                                                                                                                                                                                                                                                                                                         </t>
  </si>
  <si>
    <t xml:space="preserve">SOQUETE DE PVC / TERMOPLASTICO BASE E27, COM RABICHO, PARA LAMPADAS                                                                                                                                                                                                                                                                                                                                                                                                                                       </t>
  </si>
  <si>
    <t xml:space="preserve">3,30</t>
  </si>
  <si>
    <t xml:space="preserve">SPRINKLER TIPO PENDENTE, 68 GRAUS CELSIUS (BULBO VERMELHO), ACABAMENTO CROMADO, 1/2" - 15 MM                                                                                                                                                                                                                                                                                                                                                                                                              </t>
  </si>
  <si>
    <t xml:space="preserve">29,63</t>
  </si>
  <si>
    <t xml:space="preserve">SPRINKLER TIPO PENDENTE, 68 GRAUS CELSIUS (BULBO VERMELHO), ACABAMENTO CROMADO, 3/4" - 20 MM                                                                                                                                                                                                                                                                                                                                                                                                              </t>
  </si>
  <si>
    <t xml:space="preserve">40,59</t>
  </si>
  <si>
    <t xml:space="preserve">SPRINKLER TIPO PENDENTE, 68 GRAUS CELSIUS (BULBO VERMELHO), ACABAMENTO NATURAL, 1/2" - 15 MM                                                                                                                                                                                                                                                                                                                                                                                                              </t>
  </si>
  <si>
    <t xml:space="preserve">29,00</t>
  </si>
  <si>
    <t xml:space="preserve">SPRINKLER TIPO PENDENTE, 68 GRAUS CELSIUS (BULBO VERMELHO), ACABAMENTO NATURAL, 3/4" - 20 MM                                                                                                                                                                                                                                                                                                                                                                                                              </t>
  </si>
  <si>
    <t xml:space="preserve">SPRINKLER TIPO PENDENTE, 79 GRAUS CELSIUS (BULBO AMARELO), ACABAMENTO CROMADO, 3/4" - 20 MM                                                                                                                                                                                                                                                                                                                                                                                                               </t>
  </si>
  <si>
    <t xml:space="preserve">43,69</t>
  </si>
  <si>
    <t xml:space="preserve">SPRINKLER TIPO PENDENTE, 79 GRAUS CELSIUS (BULBO AMARELO), ACABAMENTO NATURAL, 3/4" - 20 MM                                                                                                                                                                                                                                                                                                                                                                                                               </t>
  </si>
  <si>
    <t xml:space="preserve">42,54</t>
  </si>
  <si>
    <t xml:space="preserve">SPRINKLER TIPO PENDENTE, 79 GRAUS CELSIUS (BULBO AMARELO,) ACABAMENTO NATURAL OU CROMADO, 1/2" - 15 MM                                                                                                                                                                                                                                                                                                                                                                                                    </t>
  </si>
  <si>
    <t xml:space="preserve">33,67</t>
  </si>
  <si>
    <t xml:space="preserve">SUPORTE "Y" PARA FITA PERFURADA                                                                                                                                                                                                                                                                                                                                                                                                                                                                           </t>
  </si>
  <si>
    <t xml:space="preserve">188,87</t>
  </si>
  <si>
    <t xml:space="preserve">SUPORTE DE FIXACAO PARA ESPELHO / PLACA 4" X 2", PARA 3 MODULOS, PARA INSTALACAO DE TOMADAS E INTERRUPTORES (SOMENTE SUPORTE)                                                                                                                                                                                                                                                                                                                                                                             </t>
  </si>
  <si>
    <t xml:space="preserve">SUPORTE DE FIXACAO PARA ESPELHO / PLACA 4" X 4", PARA 6 MODULOS, PARA INSTALACAO DE TOMADAS E INTERRUPTORES (SOMENTE SUPORTE)                                                                                                                                                                                                                                                                                                                                                                             </t>
  </si>
  <si>
    <t xml:space="preserve">SUPORTE DE PVC PARA CALHA PLUVIAL, DIAMETRO ENTRE 119 E 170 MM, PARA DRENAGEM PREDIAL                                                                                                                                                                                                                                                                                                                                                                                                                     </t>
  </si>
  <si>
    <t xml:space="preserve">SUPORTE EM ACO GALVANIZADO PARA TRANSFORMADOR PARA POSTE DUPLO T 185 X 95 MM, CHAPA DE 5/16"                                                                                                                                                                                                                                                                                                                                                                                                              </t>
  </si>
  <si>
    <t xml:space="preserve">169,70</t>
  </si>
  <si>
    <t xml:space="preserve">SUPORTE GUIA SIMPLES COM ROLDANA EM POLIPROPILENO PARA CHUMBAR, H = 20 CM                                                                                                                                                                                                                                                                                                                                                                                                                                 </t>
  </si>
  <si>
    <t xml:space="preserve">6,52</t>
  </si>
  <si>
    <t xml:space="preserve">SUPORTE ISOLADOR REFORCADO DIAMETRO NOMINAL 5/16", COM ROSCA SOBERBA E BUCHA                                                                                                                                                                                                                                                                                                                                                                                                                              </t>
  </si>
  <si>
    <t xml:space="preserve">6,01</t>
  </si>
  <si>
    <t xml:space="preserve">SUPORTE ISOLADOR SIMPLES DIAMETRO NOMINAL 5/16", COM ROSCA SOBERBA E BUCHA                                                                                                                                                                                                                                                                                                                                                                                                                                </t>
  </si>
  <si>
    <t xml:space="preserve">4,07</t>
  </si>
  <si>
    <t xml:space="preserve">SUPORTE MAO-FRANCESA EM ACO, ABAS IGUAIS 30 CM, CAPACIDADE MINIMA 60 KG, BRANCO                                                                                                                                                                                                                                                                                                                                                                                                                           </t>
  </si>
  <si>
    <t xml:space="preserve">20,49</t>
  </si>
  <si>
    <t xml:space="preserve">SUPORTE MAO-FRANCESA EM ACO, ABAS IGUAIS 40 CM, CAPACIDADE MINIMA 70 KG, BRANCO                                                                                                                                                                                                                                                                                                                                                                                                                           </t>
  </si>
  <si>
    <t xml:space="preserve">24,62</t>
  </si>
  <si>
    <t xml:space="preserve">SUPORTE METALICO PARA CALHA PLUVIAL,  ZINCADO, DOBRADO, DIAMETRO ENTRE 119 E 170 MM, PARA DRENAGEM PREDIAL                                                                                                                                                                                                                                                                                                                                                                                                </t>
  </si>
  <si>
    <t xml:space="preserve">18,79</t>
  </si>
  <si>
    <t xml:space="preserve">SUPORTE PARA CALHA DE 150 MM EM FERRO GALVANIZADO                                                                                                                                                                                                                                                                                                                                                                                                                                                         </t>
  </si>
  <si>
    <t xml:space="preserve">5,29</t>
  </si>
  <si>
    <t xml:space="preserve">SUPORTE PARA TUBO DIAMETRO NOMINAL 2", COM ROSCA MECANICA                                                                                                                                                                                                                                                                                                                                                                                                                                                 </t>
  </si>
  <si>
    <t xml:space="preserve">SURF DUPLO, EM TUBO DE ACO CARBONO, PINTURA NO PROCESSO ELETROSTATICO - EQUIPAMENTO DE GINASTICA PARA ACADEMIA AO AR LIVRE / ACADEMIA DA TERCEIRA IDADE - ATI                                                                                                                                                                                                                                                                                                                                             </t>
  </si>
  <si>
    <t xml:space="preserve">2.371,85</t>
  </si>
  <si>
    <t xml:space="preserve">TABUA  NAO  APARELHADA  *2,5 X 20* CM, EM MACARANDUBA, ANGELIM OU EQUIVALENTE DA REGIAO - BRUTA                                                                                                                                                                                                                                                                                                                                                                                                           </t>
  </si>
  <si>
    <t xml:space="preserve">TABUA *2,5 X 15 CM EM PINUS, MISTA OU EQUIVALENTE DA REGIAO - BRUTA                                                                                                                                                                                                                                                                                                                                                                                                                                       </t>
  </si>
  <si>
    <t xml:space="preserve">TABUA *2,5 X 23* CM EM PINUS, MISTA OU EQUIVALENTE DA REGIAO - BRUTA                                                                                                                                                                                                                                                                                                                                                                                                                                      </t>
  </si>
  <si>
    <t xml:space="preserve">TABUA *2,5 X 30 CM EM PINUS, MISTA OU EQUIVALENTE DA REGIAO - BRUTA                                                                                                                                                                                                                                                                                                                                                                                                                                       </t>
  </si>
  <si>
    <t xml:space="preserve">14,15</t>
  </si>
  <si>
    <t xml:space="preserve">TABUA APARELHADA *2,5 X 15* CM, EM MACARANDUBA, ANGELIM OU EQUIVALENTE DA REGIAO                                                                                                                                                                                                                                                                                                                                                                                                                          </t>
  </si>
  <si>
    <t xml:space="preserve">125,13</t>
  </si>
  <si>
    <t xml:space="preserve">TABUA APARELHADA *2,5 X 25* CM, EM MACARANDUBA, ANGELIM OU EQUIVALENTE DA REGIAO                                                                                                                                                                                                                                                                                                                                                                                                                          </t>
  </si>
  <si>
    <t xml:space="preserve">23,54</t>
  </si>
  <si>
    <t xml:space="preserve">TABUA APARELHADA *2,5 X 30* CM, EM MACARANDUBA, ANGELIM OU EQUIVALENTE DA REGIAO                                                                                                                                                                                                                                                                                                                                                                                                                          </t>
  </si>
  <si>
    <t xml:space="preserve">31,79</t>
  </si>
  <si>
    <t xml:space="preserve">TABUA DE  MADEIRA PARA PISO, CUMARU/IPE CHAMPANHE OU EQUIVALENTE DA REGIAO, ENCAIXE MACHO/FEMEA, *10 X 2* CM                                                                                                                                                                                                                                                                                                                                                                                              </t>
  </si>
  <si>
    <t xml:space="preserve">267,77</t>
  </si>
  <si>
    <t xml:space="preserve">TABUA DE  MADEIRA PARA PISO, CUMARU/IPE CHAMPANHE OU EQUIVALENTE DA REGIAO, ENCAIXE MACHO/FEMEA, *15 X 2* CM                                                                                                                                                                                                                                                                                                                                                                                              </t>
  </si>
  <si>
    <t xml:space="preserve">289,00</t>
  </si>
  <si>
    <t xml:space="preserve">TABUA DE  MADEIRA PARA PISO, IPE (CERNE) OU EQUIVALENTE DA REGIAO, ENCAIXE MACHO/FEMEA, *20 X 2* CM                                                                                                                                                                                                                                                                                                                                                                                                       </t>
  </si>
  <si>
    <t xml:space="preserve">358,72</t>
  </si>
  <si>
    <t xml:space="preserve">TABUA NAO APARELHADA *2,5 X 15* CM, EM MACARANDUBA, ANGELIM OU EQUIVALENTE DA REGIAO - BRUTA                                                                                                                                                                                                                                                                                                                                                                                                              </t>
  </si>
  <si>
    <t xml:space="preserve">TABUA NAO APARELHADA *2,5 X 30* CM, EM MACARANDUBA, ANGELIM OU EQUIVALENTE DA REGIAO - BRUTA                                                                                                                                                                                                                                                                                                                                                                                                              </t>
  </si>
  <si>
    <t xml:space="preserve">28,25</t>
  </si>
  <si>
    <t xml:space="preserve">TACO DE MADEIRA PARA PISO, IPE (CERNE) OU EQUIVALENTE DA REGIAO, 7 X 42 CM, E = 2 CM                                                                                                                                                                                                                                                                                                                                                                                                                      </t>
  </si>
  <si>
    <t xml:space="preserve">167,74</t>
  </si>
  <si>
    <t xml:space="preserve">TALABARTE DE SEGURANCA, 2 MOSQUETOES TRAVA DUPLA *53* MM DE ABERTURA, COM ABSORVEDOR DE ENERGIA                                                                                                                                                                                                                                                                                                                                                                                                           </t>
  </si>
  <si>
    <t xml:space="preserve">187,25</t>
  </si>
  <si>
    <t xml:space="preserve">TALHA ELETRICA 3 T, VELOCIDADE  2,1 M / MIN, POTENCIA 1,3 KW                                                                                                                                                                                                                                                                                                                                                                                                                                              </t>
  </si>
  <si>
    <t xml:space="preserve">9.125,45</t>
  </si>
  <si>
    <t xml:space="preserve">TALHA MANUAL DE CORRENTE, CAPACIDADE DE 1 T COM ELEVACAO DE 3 M                                                                                                                                                                                                                                                                                                                                                                                                                                           </t>
  </si>
  <si>
    <t xml:space="preserve">660,26</t>
  </si>
  <si>
    <t xml:space="preserve">TALHA MANUAL DE CORRENTE, CAPACIDADE DE 2 T COM ELEVACAO DE 3 M                                                                                                                                                                                                                                                                                                                                                                                                                                           </t>
  </si>
  <si>
    <t xml:space="preserve">963,00</t>
  </si>
  <si>
    <t xml:space="preserve">TALHADEIRA COM PUNHO DE PROTECAO *20 X 250* MM                                                                                                                                                                                                                                                                                                                                                                                                                                                            </t>
  </si>
  <si>
    <t xml:space="preserve">25,64</t>
  </si>
  <si>
    <t xml:space="preserve">TAMPA CEGA EM PVC PARA CONDULETE 4 X 2"                                                                                                                                                                                                                                                                                                                                                                                                                                                                   </t>
  </si>
  <si>
    <t xml:space="preserve">TAMPA DE CONCRETO ARMADO PARA FOSSA SEPTICA, DIAMETRO NOMINAL DE 3,00 M E ESPESSURA MINIMA DE 100 MM                                                                                                                                                                                                                                                                                                                                                                                                      </t>
  </si>
  <si>
    <t xml:space="preserve">932,89</t>
  </si>
  <si>
    <t xml:space="preserve">TAMPA DE CONCRETO ARMADO PARA FOSSA, D = *0,90* M, E = 0,05 M                                                                                                                                                                                                                                                                                                                                                                                                                                             </t>
  </si>
  <si>
    <t xml:space="preserve">59,96</t>
  </si>
  <si>
    <t xml:space="preserve">TAMPA DE CONCRETO ARMADO PARA FOSSA, D = *1,10* M, E = 0,05 M                                                                                                                                                                                                                                                                                                                                                                                                                                             </t>
  </si>
  <si>
    <t xml:space="preserve">76,41</t>
  </si>
  <si>
    <t xml:space="preserve">TAMPA DE CONCRETO ARMADO PARA FOSSA, D = *1,35* M, E = 0,05 M                                                                                                                                                                                                                                                                                                                                                                                                                                             </t>
  </si>
  <si>
    <t xml:space="preserve">118,09</t>
  </si>
  <si>
    <t xml:space="preserve">TAMPA DE CONCRETO ARMADO PARA FOSSA, D = 1,50 M, E = 0,05 M                                                                                                                                                                                                                                                                                                                                                                                                                                               </t>
  </si>
  <si>
    <t xml:space="preserve">176,45</t>
  </si>
  <si>
    <t xml:space="preserve">TAMPA DE CONCRETO ARMADO PARA FOSSA, D = 2,00 M, E = 0,05 M                                                                                                                                                                                                                                                                                                                                                                                                                                               </t>
  </si>
  <si>
    <t xml:space="preserve">350,86</t>
  </si>
  <si>
    <t xml:space="preserve">TAMPA DE CONCRETO ARMADO PARA FOSSA, D = 2,50 M, E = 0,05 M                                                                                                                                                                                                                                                                                                                                                                                                                                               </t>
  </si>
  <si>
    <t xml:space="preserve">645,91</t>
  </si>
  <si>
    <t xml:space="preserve">TAMPA DE CONCRETO ARMADO PARA POCO DE INSPECAO, COM FURO E TAMPINHA, DIAMETRO NOMINAL DE 3,00 M E ESPESSURA MINIMA DE 100 MM                                                                                                                                                                                                                                                                                                                                                                              </t>
  </si>
  <si>
    <t xml:space="preserve">1.134,55</t>
  </si>
  <si>
    <t xml:space="preserve">TAMPA DE CONCRETO ARMADO PARA POCO, COM  FURO E TAMPINHA, D = *0,90* M, E = 0,05 M                                                                                                                                                                                                                                                                                                                                                                                                                        </t>
  </si>
  <si>
    <t xml:space="preserve">TAMPA DE CONCRETO ARMADO PARA POCO, COM  FURO E TAMPINHA, D = *1,10* M, E = 0,05 M                                                                                                                                                                                                                                                                                                                                                                                                                        </t>
  </si>
  <si>
    <t xml:space="preserve">92,85</t>
  </si>
  <si>
    <t xml:space="preserve">TAMPA DE CONCRETO ARMADO PARA POCO, COM  FURO E TAMPINHA, D = *1,35* M, E = 0,05 M                                                                                                                                                                                                                                                                                                                                                                                                                        </t>
  </si>
  <si>
    <t xml:space="preserve">161,04</t>
  </si>
  <si>
    <t xml:space="preserve">TAMPA DE CONCRETO ARMADO PARA POCO, COM  FURO E TAMPINHA, D = 1,50 M, E = 0,05 M                                                                                                                                                                                                                                                                                                                                                                                                                          </t>
  </si>
  <si>
    <t xml:space="preserve">247,61</t>
  </si>
  <si>
    <t xml:space="preserve">TAMPA DE CONCRETO ARMADO PARA POCO, COM  FURO E TAMPINHA, D = 2,00 M, E = 0,05 M                                                                                                                                                                                                                                                                                                                                                                                                                          </t>
  </si>
  <si>
    <t xml:space="preserve">464,26</t>
  </si>
  <si>
    <t xml:space="preserve">TAMPA DE CONCRETO ARMADO PARA POCO, COM  FURO E TAMPINHA, D = 2,50 M, E = 0,05 M                                                                                                                                                                                                                                                                                                                                                                                                                          </t>
  </si>
  <si>
    <t xml:space="preserve">714,29</t>
  </si>
  <si>
    <t xml:space="preserve">TAMPA PARA CONDULETE, EM PVC, PARA TOMADA HEXAGONAL                                                                                                                                                                                                                                                                                                                                                                                                                                                       </t>
  </si>
  <si>
    <t xml:space="preserve">2,73</t>
  </si>
  <si>
    <t xml:space="preserve">TAMPA PARA CONDULETE, EM PVC, PARA 1 INTERRUPTOR                                                                                                                                                                                                                                                                                                                                                                                                                                                          </t>
  </si>
  <si>
    <t xml:space="preserve">TAMPA PARA CONDULETE, EM PVC, PARA 1 MODULO RJ                                                                                                                                                                                                                                                                                                                                                                                                                                                            </t>
  </si>
  <si>
    <t xml:space="preserve">TAMPA PARA CONDULETE, EM PVC, PARA 2 MODULOS RJ                                                                                                                                                                                                                                                                                                                                                                                                                                                           </t>
  </si>
  <si>
    <t xml:space="preserve">3,41</t>
  </si>
  <si>
    <t xml:space="preserve">TAMPAO / CAP, ROSCA FEMEA, METALICO, PARA TUBO PEX, DN 1/2"                                                                                                                                                                                                                                                                                                                                                                                                                                               </t>
  </si>
  <si>
    <t xml:space="preserve">TAMPAO / CAP, ROSCA FEMEA, METALICO, PARA TUBO PEX, DN 3/4"                                                                                                                                                                                                                                                                                                                                                                                                                                               </t>
  </si>
  <si>
    <t xml:space="preserve">6,37</t>
  </si>
  <si>
    <t xml:space="preserve">TAMPAO / CAP, ROSCA MACHO, PARA TUBO PEX, DN 1/2"                                                                                                                                                                                                                                                                                                                                                                                                                                                         </t>
  </si>
  <si>
    <t xml:space="preserve">TAMPAO / CAP, ROSCA MACHO, PARA TUBO PEX, DN 1"                                                                                                                                                                                                                                                                                                                                                                                                                                                           </t>
  </si>
  <si>
    <t xml:space="preserve">TAMPAO / CAP, ROSCA MACHO, PARA TUBO PEX, DN 3/4"                                                                                                                                                                                                                                                                                                                                                                                                                                                         </t>
  </si>
  <si>
    <t xml:space="preserve">TAMPAO / TERMINAL / PLUG, D = 1 1/4" , PARA DUTO CORRUGADO PEAD (CABEAMENTO SUBTERRANEO)                                                                                                                                                                                                                                                                                                                                                                                                                  </t>
  </si>
  <si>
    <t xml:space="preserve">TAMPAO / TERMINAL / PLUG, D = 2" , PARA DUTO CORRUGADO PEAD (CABEAMENTO SUBTERRANEO)                                                                                                                                                                                                                                                                                                                                                                                                                      </t>
  </si>
  <si>
    <t xml:space="preserve">TAMPAO / TERMINAL / PLUG, D = 3" , PARA DUTO CORRUGADO PEAD (CABEAMENTO SUBTERRANEO)                                                                                                                                                                                                                                                                                                                                                                                                                      </t>
  </si>
  <si>
    <t xml:space="preserve">9,52</t>
  </si>
  <si>
    <t xml:space="preserve">TAMPAO / TERMINAL / PLUG, D = 4" , PARA DUTO CORRUGADO PEAD (CABEAMENTO SUBTERRANEO)                                                                                                                                                                                                                                                                                                                                                                                                                      </t>
  </si>
  <si>
    <t xml:space="preserve">11,68</t>
  </si>
  <si>
    <t xml:space="preserve">TAMPAO COM CORRENTE, EM LATAO, ENGATE RAPIDO 1 1/2", PARA INSTALACAO PREDIAL DE COMBATE A INCENDIO                                                                                                                                                                                                                                                                                                                                                                                                        </t>
  </si>
  <si>
    <t xml:space="preserve">94,10</t>
  </si>
  <si>
    <t xml:space="preserve">TAMPAO COM CORRENTE, EM LATAO, ENGATE RAPIDO 2 1/2", PARA INSTALACAO PREDIAL DE COMBATE A INCENDIO                                                                                                                                                                                                                                                                                                                                                                                                        </t>
  </si>
  <si>
    <t xml:space="preserve">126,23</t>
  </si>
  <si>
    <t xml:space="preserve">TAMPAO COMPLETO PARA TIL, EM PVC, OCRE, DN 100 MM, PARA REDE COLETORA DE ESGOTO                                                                                                                                                                                                                                                                                                                                                                                                                           </t>
  </si>
  <si>
    <t xml:space="preserve">118,97</t>
  </si>
  <si>
    <t xml:space="preserve">TAMPAO COMPLETO PARA TIL, EM PVC, OCRE, DN 150 MM, PARA REDE COLETORA DE ESGOTO                                                                                                                                                                                                                                                                                                                                                                                                                           </t>
  </si>
  <si>
    <t xml:space="preserve">182,64</t>
  </si>
  <si>
    <t xml:space="preserve">TAMPAO COMPLETO PARA TIL, EM PVC, OCRE, DN 200 MM, PARA REDE COLETORA DE ESGOTO                                                                                                                                                                                                                                                                                                                                                                                                                           </t>
  </si>
  <si>
    <t xml:space="preserve">233,03</t>
  </si>
  <si>
    <t xml:space="preserve">TAMPAO COMPLETO PARA TIL, EM PVC, OCRE, DN 250 MM, PARA REDE COLETORA DE ESGOTO                                                                                                                                                                                                                                                                                                                                                                                                                           </t>
  </si>
  <si>
    <t xml:space="preserve">288,60</t>
  </si>
  <si>
    <t xml:space="preserve">TAMPAO FOFO ARTICULADO P/ REGISTRO, CLASSE A15 CARGA MAX 1,5 T, *200 X 200* MM                                                                                                                                                                                                                                                                                                                                                                                                                            </t>
  </si>
  <si>
    <t xml:space="preserve">104,18</t>
  </si>
  <si>
    <t xml:space="preserve">TAMPAO FOFO ARTICULADO P/ REGISTRO, CLASSE A15 CARGA MAXIMA 1,5 T, *400 X 400* MM                                                                                                                                                                                                                                                                                                                                                                                                                         </t>
  </si>
  <si>
    <t xml:space="preserve">260,46</t>
  </si>
  <si>
    <t xml:space="preserve">TAMPAO FOFO ARTICULADO, CLASSE B125 CARGA MAX 12,5 T, REDONDO TAMPA 600 MM, REDE PLUVIAL/ESGOTO                                                                                                                                                                                                                                                                                                                                                                                                           </t>
  </si>
  <si>
    <t xml:space="preserve">660,46</t>
  </si>
  <si>
    <t xml:space="preserve">TAMPAO FOFO ARTICULADO, CLASSE D400 CARGA MAX 40 T, REDONDO TAMPA *600 MM, REDE PLUVIAL/ESGOTO                                                                                                                                                                                                                                                                                                                                                                                                            </t>
  </si>
  <si>
    <t xml:space="preserve">809,30</t>
  </si>
  <si>
    <t xml:space="preserve">TAMPAO FOFO SIMPLES COM BASE, CLASSE A15 CARGA MAX 1,5 T, *400 X 600* MM, REDE TELEFONE                                                                                                                                                                                                                                                                                                                                                                                                                   </t>
  </si>
  <si>
    <t xml:space="preserve">337,67</t>
  </si>
  <si>
    <t xml:space="preserve">TAMPAO FOFO SIMPLES COM BASE, CLASSE A15 CARGA MAX 1,5 T, 300 X 300 MM, REDE PLUVIAL/ESGOTO                                                                                                                                                                                                                                                                                                                                                                                                               </t>
  </si>
  <si>
    <t xml:space="preserve">158,13</t>
  </si>
  <si>
    <t xml:space="preserve">TAMPAO FOFO SIMPLES COM BASE, CLASSE A15 CARGA MAX 1,5 T, 400 X 400 MM, REDE PLUVIAL/ESGOTO/ELETRICA                                                                                                                                                                                                                                                                                                                                                                                                      </t>
  </si>
  <si>
    <t xml:space="preserve">241,86</t>
  </si>
  <si>
    <t xml:space="preserve">TAMPAO FOFO SIMPLES COM BASE, CLASSE B125 CARGA MAX 12,5 T, REDONDO TAMPA 500 MM, REDE PLUVIAL/ESGOTO                                                                                                                                                                                                                                                                                                                                                                                                     </t>
  </si>
  <si>
    <t xml:space="preserve">520,93</t>
  </si>
  <si>
    <t xml:space="preserve">TAMPAO FOFO SIMPLES COM BASE, CLASSE B125 CARGA MAX 12,5 T, REDONDO TAMPA 600 MM, REDE PLUVIAL/ESGOTO                                                                                                                                                                                                                                                                                                                                                                                                     </t>
  </si>
  <si>
    <t xml:space="preserve">600,00</t>
  </si>
  <si>
    <t xml:space="preserve">TAMPAO FOFO SIMPLES COM BASE, CLASSE D400 CARGA MAX 40 T, REDONDO TAMPA 600 MM, REDE PLUVIAL/ESGOTO                                                                                                                                                                                                                                                                                                                                                                                                       </t>
  </si>
  <si>
    <t xml:space="preserve">794,41</t>
  </si>
  <si>
    <t xml:space="preserve">TAMPAO FOFO SIMPLES COM BASE, CLASSE D400 CARGA MAX 40 T, REDONDO TAMPA 900 MM, REDE PLUVIAL/ESGOTO                                                                                                                                                                                                                                                                                                                                                                                                       </t>
  </si>
  <si>
    <t xml:space="preserve">2.531,16</t>
  </si>
  <si>
    <t xml:space="preserve">TAMPAO FOFO SIMPLES, CLASSE A15 CARGA MAX 1,5 T, *550 X 1100* MM, REDE TELEFONE                                                                                                                                                                                                                                                                                                                                                                                                                           </t>
  </si>
  <si>
    <t xml:space="preserve">856,74</t>
  </si>
  <si>
    <t xml:space="preserve">TANQUE ACO INOXIDAVEL (ACO 304) COM ESFREGADOR E VALVULA, DE *50 X 40 X 22* CM                                                                                                                                                                                                                                                                                                                                                                                                                            </t>
  </si>
  <si>
    <t xml:space="preserve">434,66</t>
  </si>
  <si>
    <t xml:space="preserve">TANQUE DE ACO CARBONO NAO REVESTIDO, PARA TRANSPORTE DE AGUA COM CAPACIDADE DE 10 M3, COM BOMBA CENTRIFUGA POR TOMADA DE FORCA, VAZAO MAXIMA *75* M3/H (INCLUI MONTAGEM, NAO INCLUI CAMINHAO)                                                                                                                                                                                                                                                                                                             </t>
  </si>
  <si>
    <t xml:space="preserve">88.800,00</t>
  </si>
  <si>
    <t xml:space="preserve">TANQUE DE ACO PARA TRANSPORTE DE AGUA COM CAPACIDADE DE 14 M3 (INCLUI MONTAGEM, NAO INCLUI CAMINHAO)                                                                                                                                                                                                                                                                                                                                                                                                      </t>
  </si>
  <si>
    <t xml:space="preserve">109.292,30</t>
  </si>
  <si>
    <t xml:space="preserve">TANQUE DE ACO PARA TRANSPORTE DE AGUA COM CAPACIDADE DE 4 M3 (INCLUI MONTAGEM, NAO INCLUI CAMINHAO)                                                                                                                                                                                                                                                                                                                                                                                                       </t>
  </si>
  <si>
    <t xml:space="preserve">62.367,88</t>
  </si>
  <si>
    <t xml:space="preserve">TANQUE DE ACO PARA TRANSPORTE DE AGUA COM CAPACIDADE DE 6 M3 (INCLUI MONTAGEM, NAO INCLUI CAMINHAO)                                                                                                                                                                                                                                                                                                                                                                                                       </t>
  </si>
  <si>
    <t xml:space="preserve">74.099,00</t>
  </si>
  <si>
    <t xml:space="preserve">TANQUE DE ACO PARA TRANSPORTE DE AGUA COM CAPACIDADE DE 8 M3 (INCLUI MONTAGEM, NAO INCLUI CAMINHAO)                                                                                                                                                                                                                                                                                                                                                                                                       </t>
  </si>
  <si>
    <t xml:space="preserve">58.952,50</t>
  </si>
  <si>
    <t xml:space="preserve">TANQUE DE ASFALTO ESTACIONARIO COM MACARICO, CAPACIDADE 20.000 L                                                                                                                                                                                                                                                                                                                                                                                                                                          </t>
  </si>
  <si>
    <t xml:space="preserve">123.473,57</t>
  </si>
  <si>
    <t xml:space="preserve">TANQUE DE ASFALTO ESTACIONARIO COM SERPENTINA, CAPACIDADE 20.000 L                                                                                                                                                                                                                                                                                                                                                                                                                                        </t>
  </si>
  <si>
    <t xml:space="preserve">129.413,38</t>
  </si>
  <si>
    <t xml:space="preserve">TANQUE DE ASFALTO ESTACIONARIO COM SERPENTINA, CAPACIDADE 30.000 L                                                                                                                                                                                                                                                                                                                                                                                                                                        </t>
  </si>
  <si>
    <t xml:space="preserve">151.910,36</t>
  </si>
  <si>
    <t xml:space="preserve">TANQUE DE LOUCA BRANCA, COM COLUNA, *30* L                                                                                                                                                                                                                                                                                                                                                                                                                                                                </t>
  </si>
  <si>
    <t xml:space="preserve">416,96</t>
  </si>
  <si>
    <t xml:space="preserve">TANQUE DE LOUCA BRANCA, SUSPENSO, *20* L                                                                                                                                                                                                                                                                                                                                                                                                                                                                  </t>
  </si>
  <si>
    <t xml:space="preserve">306,14</t>
  </si>
  <si>
    <t xml:space="preserve">TANQUE DUPLO EM MARMORE SINTETICO COM CUBA LISA E ESFREGADOR, *110 X 60* CM                                                                                                                                                                                                                                                                                                                                                                                                                               </t>
  </si>
  <si>
    <t xml:space="preserve">243,61</t>
  </si>
  <si>
    <t xml:space="preserve">TANQUE SIMPLES EM MARMORE SINTETICO COM COLUNA, CAPACIDADE *22* L, *60 X 46* CM                                                                                                                                                                                                                                                                                                                                                                                                                           </t>
  </si>
  <si>
    <t xml:space="preserve">298,48</t>
  </si>
  <si>
    <t xml:space="preserve">TANQUE SIMPLES EM MARMORE SINTETICO DE FIXAR NA PAREDE, CAPACIDADE *22* L, *60 X 46* CM                                                                                                                                                                                                                                                                                                                                                                                                                   </t>
  </si>
  <si>
    <t xml:space="preserve">158,56</t>
  </si>
  <si>
    <t xml:space="preserve">TANQUE SIMPLES EM MARMORE SINTETICO SUSPENSO, CAPACIDADE *38* L, *60 X 60* CM                                                                                                                                                                                                                                                                                                                                                                                                                             </t>
  </si>
  <si>
    <t xml:space="preserve">200,66</t>
  </si>
  <si>
    <t xml:space="preserve">TAQUEADOR OU TAQUEIRO                                                                                                                                                                                                                                                                                                                                                                                                                                                                                     </t>
  </si>
  <si>
    <t xml:space="preserve">TAQUEADOR OU TAQUEIRO (MENSALISTA)                                                                                                                                                                                                                                                                                                                                                                                                                                                                        </t>
  </si>
  <si>
    <t xml:space="preserve">3.400,88</t>
  </si>
  <si>
    <t xml:space="preserve">TARIFA "A" ENTRE  0 E 20M3 FORNECIMENTO  D'AGUA                                                                                                                                                                                                                                                                                                                                                                                                                                                           </t>
  </si>
  <si>
    <t xml:space="preserve">21,38</t>
  </si>
  <si>
    <t xml:space="preserve">TARJETA LIVRE / OCUPADO PARA PORTA DE BANHEIRO, CORPO EM ZAMAC E ESPELHO EM LATAO                                                                                                                                                                                                                                                                                                                                                                                                                         </t>
  </si>
  <si>
    <t xml:space="preserve">36,29</t>
  </si>
  <si>
    <t xml:space="preserve">TARUGO DELIMITADOR DE PROFUNDIDADE EM ESPUMA DE POLIETILENO DE BAIXA DENSIDADE 10 MM, CINZA                                                                                                                                                                                                                                                                                                                                                                                                               </t>
  </si>
  <si>
    <t xml:space="preserve">0,57</t>
  </si>
  <si>
    <t xml:space="preserve">TE CPVC, SOLDAVEL, 90 GRAUS, 15 MM, PARA AGUA QUENTE PREDIAL                                                                                                                                                                                                                                                                                                                                                                                                                                              </t>
  </si>
  <si>
    <t xml:space="preserve">TE CPVC, SOLDAVEL, 90 GRAUS, 22 MM, PARA AGUA QUENTE PREDIAL                                                                                                                                                                                                                                                                                                                                                                                                                                              </t>
  </si>
  <si>
    <t xml:space="preserve">4,88</t>
  </si>
  <si>
    <t xml:space="preserve">TE CPVC, SOLDAVEL, 90 GRAUS, 28 MM, PARA AGUA QUENTE PREDIAL                                                                                                                                                                                                                                                                                                                                                                                                                                              </t>
  </si>
  <si>
    <t xml:space="preserve">TE CPVC, SOLDAVEL, 90 GRAUS, 35 MM, PARA AGUA QUENTE PREDIAL                                                                                                                                                                                                                                                                                                                                                                                                                                              </t>
  </si>
  <si>
    <t xml:space="preserve">TE CPVC, SOLDAVEL, 90 GRAUS, 42 MM, PARA AGUA QUENTE PREDIAL                                                                                                                                                                                                                                                                                                                                                                                                                                              </t>
  </si>
  <si>
    <t xml:space="preserve">39,92</t>
  </si>
  <si>
    <t xml:space="preserve">TE CPVC, SOLDAVEL, 90 GRAUS, 54 MM, PARA AGUA QUENTE PREDIAL                                                                                                                                                                                                                                                                                                                                                                                                                                              </t>
  </si>
  <si>
    <t xml:space="preserve">64,96</t>
  </si>
  <si>
    <t xml:space="preserve">TE CPVC, SOLDAVEL, 90 GRAUS, 73 MM, PARA AGUA QUENTE PREDIAL                                                                                                                                                                                                                                                                                                                                                                                                                                              </t>
  </si>
  <si>
    <t xml:space="preserve">156,87</t>
  </si>
  <si>
    <t xml:space="preserve">TE CPVC, SOLDAVEL, 90 GRAUS, 89 MM, PARA AGUA QUENTE PREDIAL                                                                                                                                                                                                                                                                                                                                                                                                                                              </t>
  </si>
  <si>
    <t xml:space="preserve">190,87</t>
  </si>
  <si>
    <t xml:space="preserve">TE DE COBRE (REF 611) SEM ANEL DE SOLDA, BOLSA X BOLSA X BOLSA, 104 MM                                                                                                                                                                                                                                                                                                                                                                                                                                    </t>
  </si>
  <si>
    <t xml:space="preserve">1.619,82</t>
  </si>
  <si>
    <t xml:space="preserve">TE DE COBRE (REF 611) SEM ANEL DE SOLDA, BOLSA X BOLSA X BOLSA, 15 MM                                                                                                                                                                                                                                                                                                                                                                                                                                     </t>
  </si>
  <si>
    <t xml:space="preserve">8,15</t>
  </si>
  <si>
    <t xml:space="preserve">TE DE COBRE (REF 611) SEM ANEL DE SOLDA, BOLSA X BOLSA X BOLSA, 22 MM                                                                                                                                                                                                                                                                                                                                                                                                                                     </t>
  </si>
  <si>
    <t xml:space="preserve">17,37</t>
  </si>
  <si>
    <t xml:space="preserve">TE DE COBRE (REF 611) SEM ANEL DE SOLDA, BOLSA X BOLSA X BOLSA, 28 MM                                                                                                                                                                                                                                                                                                                                                                                                                                     </t>
  </si>
  <si>
    <t xml:space="preserve">TE DE COBRE (REF 611) SEM ANEL DE SOLDA, BOLSA X BOLSA X BOLSA, 35 MM                                                                                                                                                                                                                                                                                                                                                                                                                                     </t>
  </si>
  <si>
    <t xml:space="preserve">65,33</t>
  </si>
  <si>
    <t xml:space="preserve">TE DE COBRE (REF 611) SEM ANEL DE SOLDA, BOLSA X BOLSA X BOLSA, 42 MM                                                                                                                                                                                                                                                                                                                                                                                                                                     </t>
  </si>
  <si>
    <t xml:space="preserve">84,16</t>
  </si>
  <si>
    <t xml:space="preserve">TE DE COBRE (REF 611) SEM ANEL DE SOLDA, BOLSA X BOLSA X BOLSA, 54 MM                                                                                                                                                                                                                                                                                                                                                                                                                                     </t>
  </si>
  <si>
    <t xml:space="preserve">166,34</t>
  </si>
  <si>
    <t xml:space="preserve">TE DE COBRE (REF 611) SEM ANEL DE SOLDA, BOLSA X BOLSA X BOLSA, 66 MM                                                                                                                                                                                                                                                                                                                                                                                                                                     </t>
  </si>
  <si>
    <t xml:space="preserve">473,52</t>
  </si>
  <si>
    <t xml:space="preserve">TE DE COBRE (REF 611) SEM ANEL DE SOLDA, BOLSA X BOLSA X BOLSA, 79 MM                                                                                                                                                                                                                                                                                                                                                                                                                                     </t>
  </si>
  <si>
    <t xml:space="preserve">740,85</t>
  </si>
  <si>
    <t xml:space="preserve">TE DE FERRO GALVANIZADO, DE 1 1/2"                                                                                                                                                                                                                                                                                                                                                                                                                                                                        </t>
  </si>
  <si>
    <t xml:space="preserve">37,59</t>
  </si>
  <si>
    <t xml:space="preserve">TE DE FERRO GALVANIZADO, DE 1 1/4"                                                                                                                                                                                                                                                                                                                                                                                                                                                                        </t>
  </si>
  <si>
    <t xml:space="preserve">29,67</t>
  </si>
  <si>
    <t xml:space="preserve">TE DE FERRO GALVANIZADO, DE 1/2"                                                                                                                                                                                                                                                                                                                                                                                                                                                                          </t>
  </si>
  <si>
    <t xml:space="preserve">TE DE FERRO GALVANIZADO, DE 1"                                                                                                                                                                                                                                                                                                                                                                                                                                                                            </t>
  </si>
  <si>
    <t xml:space="preserve">19,38</t>
  </si>
  <si>
    <t xml:space="preserve">TE DE FERRO GALVANIZADO, DE 2 1/2"                                                                                                                                                                                                                                                                                                                                                                                                                                                                        </t>
  </si>
  <si>
    <t xml:space="preserve">113,05</t>
  </si>
  <si>
    <t xml:space="preserve">TE DE FERRO GALVANIZADO, DE 2"                                                                                                                                                                                                                                                                                                                                                                                                                                                                            </t>
  </si>
  <si>
    <t xml:space="preserve">TE DE FERRO GALVANIZADO, DE 3/4"                                                                                                                                                                                                                                                                                                                                                                                                                                                                          </t>
  </si>
  <si>
    <t xml:space="preserve">TE DE FERRO GALVANIZADO, DE 3"                                                                                                                                                                                                                                                                                                                                                                                                                                                                            </t>
  </si>
  <si>
    <t xml:space="preserve">151,41</t>
  </si>
  <si>
    <t xml:space="preserve">TE DE FERRO GALVANIZADO, DE 4"                                                                                                                                                                                                                                                                                                                                                                                                                                                                            </t>
  </si>
  <si>
    <t xml:space="preserve">279,15</t>
  </si>
  <si>
    <t xml:space="preserve">TE DE FERRO GALVANIZADO, DE 5"                                                                                                                                                                                                                                                                                                                                                                                                                                                                            </t>
  </si>
  <si>
    <t xml:space="preserve">TE DE FERRO GALVANIZADO, DE 6"                                                                                                                                                                                                                                                                                                                                                                                                                                                                            </t>
  </si>
  <si>
    <t xml:space="preserve">934,62</t>
  </si>
  <si>
    <t xml:space="preserve">TE DE INSPECAO, PVC,  100 X 75 MM, SERIE NORMAL PARA ESGOTO PREDIAL                                                                                                                                                                                                                                                                                                                                                                                                                                       </t>
  </si>
  <si>
    <t xml:space="preserve">TE DE INSPECAO, PVC, SERIE R, 100 X 75 MM, PARA ESGOTO OU AGUAS PLUVIAIS PREDIAIS                                                                                                                                                                                                                                                                                                                                                                                                                         </t>
  </si>
  <si>
    <t xml:space="preserve">64,80</t>
  </si>
  <si>
    <t xml:space="preserve">TE DE INSPECAO, PVC, SERIE R, 150 X 100 MM, PARA ESGOTO OU AGUAS PLUVIAIS PREDIAIS                                                                                                                                                                                                                                                                                                                                                                                                                        </t>
  </si>
  <si>
    <t xml:space="preserve">304,46</t>
  </si>
  <si>
    <t xml:space="preserve">TE DE INSPECAO, PVC, SERIE R, 75 X 75 MM, PARA ESGOTO OU AGUAS PLUVIAIS PREDIAIS                                                                                                                                                                                                                                                                                                                                                                                                                          </t>
  </si>
  <si>
    <t xml:space="preserve">36,99</t>
  </si>
  <si>
    <t xml:space="preserve">TE DE REDUCAO COM ROSCA, PVC, 90 GRAUS, 1 X 3/4", PARA AGUA FRIA PREDIAL                                                                                                                                                                                                                                                                                                                                                                                                                                  </t>
  </si>
  <si>
    <t xml:space="preserve">11,45</t>
  </si>
  <si>
    <t xml:space="preserve">TE DE REDUCAO COM ROSCA, PVC, 90 GRAUS, 3/4 X 1/2", PARA AGUA FRIA PREDIAL                                                                                                                                                                                                                                                                                                                                                                                                                                </t>
  </si>
  <si>
    <t xml:space="preserve">7,85</t>
  </si>
  <si>
    <t xml:space="preserve">TE DE REDUCAO DE FERRO GALVANIZADO, COM ROSCA BSP, DE 1 1/2" X 1"                                                                                                                                                                                                                                                                                                                                                                                                                                         </t>
  </si>
  <si>
    <t xml:space="preserve">44,16</t>
  </si>
  <si>
    <t xml:space="preserve">TE DE REDUCAO DE FERRO GALVANIZADO, COM ROSCA BSP, DE 1 1/2" X 3/4"                                                                                                                                                                                                                                                                                                                                                                                                                                       </t>
  </si>
  <si>
    <t xml:space="preserve">TE DE REDUCAO DE FERRO GALVANIZADO, COM ROSCA BSP, DE 1 1/4" X 3/4"                                                                                                                                                                                                                                                                                                                                                                                                                                       </t>
  </si>
  <si>
    <t xml:space="preserve">33,44</t>
  </si>
  <si>
    <t xml:space="preserve">TE DE REDUCAO DE FERRO GALVANIZADO, COM ROSCA BSP, DE 1" X 1/2"                                                                                                                                                                                                                                                                                                                                                                                                                                           </t>
  </si>
  <si>
    <t xml:space="preserve">22,74</t>
  </si>
  <si>
    <t xml:space="preserve">TE DE REDUCAO DE FERRO GALVANIZADO, COM ROSCA BSP, DE 1" X 3/4"                                                                                                                                                                                                                                                                                                                                                                                                                                           </t>
  </si>
  <si>
    <t xml:space="preserve">TE DE REDUCAO DE FERRO GALVANIZADO, COM ROSCA BSP, DE 2 1/2" X 1 1/2"                                                                                                                                                                                                                                                                                                                                                                                                                                     </t>
  </si>
  <si>
    <t xml:space="preserve">122,19</t>
  </si>
  <si>
    <t xml:space="preserve">TE DE REDUCAO DE FERRO GALVANIZADO, COM ROSCA BSP, DE 2 1/2" X 1 1/4"                                                                                                                                                                                                                                                                                                                                                                                                                                     </t>
  </si>
  <si>
    <t xml:space="preserve">TE DE REDUCAO DE FERRO GALVANIZADO, COM ROSCA BSP, DE 2 1/2" X 1"                                                                                                                                                                                                                                                                                                                                                                                                                                         </t>
  </si>
  <si>
    <t xml:space="preserve">TE DE REDUCAO DE FERRO GALVANIZADO, COM ROSCA BSP, DE 2 1/2" X 2"                                                                                                                                                                                                                                                                                                                                                                                                                                         </t>
  </si>
  <si>
    <t xml:space="preserve">125,74</t>
  </si>
  <si>
    <t xml:space="preserve">TE DE REDUCAO DE FERRO GALVANIZADO, COM ROSCA BSP, DE 2" X 1 1/2"                                                                                                                                                                                                                                                                                                                                                                                                                                         </t>
  </si>
  <si>
    <t xml:space="preserve">65,91</t>
  </si>
  <si>
    <t xml:space="preserve">TE DE REDUCAO DE FERRO GALVANIZADO, COM ROSCA BSP, DE 2" X 1 1/4"                                                                                                                                                                                                                                                                                                                                                                                                                                         </t>
  </si>
  <si>
    <t xml:space="preserve">TE DE REDUCAO DE FERRO GALVANIZADO, COM ROSCA BSP, DE 2" X 1"                                                                                                                                                                                                                                                                                                                                                                                                                                             </t>
  </si>
  <si>
    <t xml:space="preserve">TE DE REDUCAO DE FERRO GALVANIZADO, COM ROSCA BSP, DE 3/4" X 1/2"                                                                                                                                                                                                                                                                                                                                                                                                                                         </t>
  </si>
  <si>
    <t xml:space="preserve">TE DE REDUCAO DE FERRO GALVANIZADO, COM ROSCA BSP, DE 3" X 1 1/2"                                                                                                                                                                                                                                                                                                                                                                                                                                         </t>
  </si>
  <si>
    <t xml:space="preserve">TE DE REDUCAO DE FERRO GALVANIZADO, COM ROSCA BSP, DE 3" X 1 1/4"                                                                                                                                                                                                                                                                                                                                                                                                                                         </t>
  </si>
  <si>
    <t xml:space="preserve">TE DE REDUCAO DE FERRO GALVANIZADO, COM ROSCA BSP, DE 3" X 1"                                                                                                                                                                                                                                                                                                                                                                                                                                             </t>
  </si>
  <si>
    <t xml:space="preserve">TE DE REDUCAO DE FERRO GALVANIZADO, COM ROSCA BSP, DE 3" X 2 1/2"                                                                                                                                                                                                                                                                                                                                                                                                                                         </t>
  </si>
  <si>
    <t xml:space="preserve">TE DE REDUCAO DE FERRO GALVANIZADO, COM ROSCA BSP, DE 3" X 2"                                                                                                                                                                                                                                                                                                                                                                                                                                             </t>
  </si>
  <si>
    <t xml:space="preserve">TE DE REDUCAO DE FERRO GALVANIZADO, COM ROSCA BSP, DE 4" X 2"                                                                                                                                                                                                                                                                                                                                                                                                                                             </t>
  </si>
  <si>
    <t xml:space="preserve">332,79</t>
  </si>
  <si>
    <t xml:space="preserve">TE DE REDUCAO DE FERRO GALVANIZADO, COM ROSCA BSP, DE 4" X 3"                                                                                                                                                                                                                                                                                                                                                                                                                                             </t>
  </si>
  <si>
    <t xml:space="preserve">TE DE REDUCAO METALICO, PARA CONEXAO COM ANEL DESLIZANTE EM TUBO PEX, DN 16 X 20 X 16 MM                                                                                                                                                                                                                                                                                                                                                                                                                  </t>
  </si>
  <si>
    <t xml:space="preserve">TE DE REDUCAO METALICO, PARA CONEXAO COM ANEL DESLIZANTE EM TUBO PEX, DN 16 X 25 X 16 MM                                                                                                                                                                                                                                                                                                                                                                                                                  </t>
  </si>
  <si>
    <t xml:space="preserve">39,24</t>
  </si>
  <si>
    <t xml:space="preserve">TE DE REDUCAO METALICO, PARA CONEXAO COM ANEL DESLIZANTE EM TUBO PEX, DN 20 X 16 X 16 MM                                                                                                                                                                                                                                                                                                                                                                                                                  </t>
  </si>
  <si>
    <t xml:space="preserve">20,53</t>
  </si>
  <si>
    <t xml:space="preserve">TE DE REDUCAO METALICO, PARA CONEXAO COM ANEL DESLIZANTE EM TUBO PEX, DN 20 X 16 X 20 MM                                                                                                                                                                                                                                                                                                                                                                                                                  </t>
  </si>
  <si>
    <t xml:space="preserve">21,52</t>
  </si>
  <si>
    <t xml:space="preserve">TE DE REDUCAO METALICO, PARA CONEXAO COM ANEL DESLIZANTE EM TUBO PEX, DN 20 X 20 X 16 MM                                                                                                                                                                                                                                                                                                                                                                                                                  </t>
  </si>
  <si>
    <t xml:space="preserve">22,29</t>
  </si>
  <si>
    <t xml:space="preserve">TE DE REDUCAO METALICO, PARA CONEXAO COM ANEL DESLIZANTE EM TUBO PEX, DN 20 X 25 X 20 MM                                                                                                                                                                                                                                                                                                                                                                                                                  </t>
  </si>
  <si>
    <t xml:space="preserve">32,96</t>
  </si>
  <si>
    <t xml:space="preserve">TE DE REDUCAO METALICO, PARA CONEXAO COM ANEL DESLIZANTE EM TUBO PEX, DN 25 X 16 X 16 MM                                                                                                                                                                                                                                                                                                                                                                                                                  </t>
  </si>
  <si>
    <t xml:space="preserve">35,78</t>
  </si>
  <si>
    <t xml:space="preserve">TE DE REDUCAO METALICO, PARA CONEXAO COM ANEL DESLIZANTE EM TUBO PEX, DN 25 X 16 X 20 MM                                                                                                                                                                                                                                                                                                                                                                                                                  </t>
  </si>
  <si>
    <t xml:space="preserve">34,61</t>
  </si>
  <si>
    <t xml:space="preserve">TE DE REDUCAO METALICO, PARA CONEXAO COM ANEL DESLIZANTE EM TUBO PEX, DN 25 X 16 X 25 MM                                                                                                                                                                                                                                                                                                                                                                                                                  </t>
  </si>
  <si>
    <t xml:space="preserve">TE DE REDUCAO METALICO, PARA CONEXAO COM ANEL DESLIZANTE EM TUBO PEX, DN 25 X 20 X 20 MM                                                                                                                                                                                                                                                                                                                                                                                                                  </t>
  </si>
  <si>
    <t xml:space="preserve">33,55</t>
  </si>
  <si>
    <t xml:space="preserve">TE DE REDUCAO METALICO, PARA CONEXAO COM ANEL DESLIZANTE EM TUBO PEX, DN 25 X 20 X 25 MM                                                                                                                                                                                                                                                                                                                                                                                                                  </t>
  </si>
  <si>
    <t xml:space="preserve">39,89</t>
  </si>
  <si>
    <t xml:space="preserve">TE DE REDUCAO METALICO, PARA CONEXAO COM ANEL DESLIZANTE EM TUBO PEX, DN 25 X 32 X 25 MM                                                                                                                                                                                                                                                                                                                                                                                                                  </t>
  </si>
  <si>
    <t xml:space="preserve">59,29</t>
  </si>
  <si>
    <t xml:space="preserve">TE DE REDUCAO METALICO, PARA CONEXAO COM ANEL DESLIZANTE EM TUBO PEX, DN 32 X 20 X 32 MM                                                                                                                                                                                                                                                                                                                                                                                                                  </t>
  </si>
  <si>
    <t xml:space="preserve">47,68</t>
  </si>
  <si>
    <t xml:space="preserve">TE DE REDUCAO METALICO, PARA CONEXAO COM ANEL DESLIZANTE EM TUBO PEX, DN 32 X 25 X 25 MM                                                                                                                                                                                                                                                                                                                                                                                                                  </t>
  </si>
  <si>
    <t xml:space="preserve">60,55</t>
  </si>
  <si>
    <t xml:space="preserve">TE DE REDUCAO METALICO, PARA CONEXAO COM ANEL DESLIZANTE EM TUBO PEX, DN 32 X 25 X 32 MM                                                                                                                                                                                                                                                                                                                                                                                                                  </t>
  </si>
  <si>
    <t xml:space="preserve">61,75</t>
  </si>
  <si>
    <t xml:space="preserve">TE DE REDUCAO, CPVC, 22 X 15 MM, PARA AGUA QUENTE PREDIAL                                                                                                                                                                                                                                                                                                                                                                                                                                                 </t>
  </si>
  <si>
    <t xml:space="preserve">6,61</t>
  </si>
  <si>
    <t xml:space="preserve">TE DE REDUCAO, CPVC, 28 X 22 MM, PARA AGUA QUENTE PREDIAL                                                                                                                                                                                                                                                                                                                                                                                                                                                 </t>
  </si>
  <si>
    <t xml:space="preserve">TE DE REDUCAO, CPVC, 35 X 28 MM, PARA AGUA QUENTE PREDIAL                                                                                                                                                                                                                                                                                                                                                                                                                                                 </t>
  </si>
  <si>
    <t xml:space="preserve">25,77</t>
  </si>
  <si>
    <t xml:space="preserve">TE DE REDUCAO, CPVC, 42 X 35 MM, PARA AGUA QUENTE PREDIAL                                                                                                                                                                                                                                                                                                                                                                                                                                                 </t>
  </si>
  <si>
    <t xml:space="preserve">39,03</t>
  </si>
  <si>
    <t xml:space="preserve">TE DE REDUCAO, PVC LEVE, CURTO, 90 GRAUS, COM BOLSA PARA ANEL, 150 X 100 MM, PARA ESGOTO                                                                                                                                                                                                                                                                                                                                                                                                                  </t>
  </si>
  <si>
    <t xml:space="preserve">55,84</t>
  </si>
  <si>
    <t xml:space="preserve">TE DE REDUCAO, PVC PBA, BBB, JE, DN 100 X 50 / DE 110 X 60 MM, PARA REDE AGUA (NBR 10351)                                                                                                                                                                                                                                                                                                                                                                                                                 </t>
  </si>
  <si>
    <t xml:space="preserve">118,73</t>
  </si>
  <si>
    <t xml:space="preserve">TE DE REDUCAO, PVC PBA, BBB, JE, DN 100 X 75 / DE 110 X 85 MM, PARA REDE AGUA (NBR 10351)                                                                                                                                                                                                                                                                                                                                                                                                                 </t>
  </si>
  <si>
    <t xml:space="preserve">100,33</t>
  </si>
  <si>
    <t xml:space="preserve">TE DE REDUCAO, PVC PBA, BBB, JE, DN 75 X 50 / DE 85 X 60 MM, PARA REDE AGUA (NBR 10351)                                                                                                                                                                                                                                                                                                                                                                                                                   </t>
  </si>
  <si>
    <t xml:space="preserve">57,87</t>
  </si>
  <si>
    <t xml:space="preserve">TE DE REDUCAO, PVC, BBB, JE, 90 GRAUS, DN 200 X 150 MM, PARA TUBO CORRUGADO E/OU LISO, REDE COLETORA ESGOTO (NBR 10569)                                                                                                                                                                                                                                                                                                                                                                                   </t>
  </si>
  <si>
    <t xml:space="preserve">708,04</t>
  </si>
  <si>
    <t xml:space="preserve">TE DE REDUCAO, PVC, BBB, JE, 90 GRAUS, DN 250 X 150 MM, PARA TUBO CORRUGADO E/OU LISO, REDE COLETORA ESGOTO (NBR 10569)                                                                                                                                                                                                                                                                                                                                                                                   </t>
  </si>
  <si>
    <t xml:space="preserve">786,07</t>
  </si>
  <si>
    <t xml:space="preserve">TE DE REDUCAO, PVC, SOLDAVEL, 90 GRAUS, 110 MM X 60 MM, PARA AGUA FRIA PREDIAL                                                                                                                                                                                                                                                                                                                                                                                                                            </t>
  </si>
  <si>
    <t xml:space="preserve">186,20</t>
  </si>
  <si>
    <t xml:space="preserve">TE DE REDUCAO, PVC, SOLDAVEL, 90 GRAUS, 25 MM X 20 MM, PARA AGUA FRIA PREDIAL                                                                                                                                                                                                                                                                                                                                                                                                                             </t>
  </si>
  <si>
    <t xml:space="preserve">TE DE REDUCAO, PVC, SOLDAVEL, 90 GRAUS, 32 MM X 25 MM, PARA AGUA FRIA PREDIAL                                                                                                                                                                                                                                                                                                                                                                                                                             </t>
  </si>
  <si>
    <t xml:space="preserve">7,30</t>
  </si>
  <si>
    <t xml:space="preserve">TE DE REDUCAO, PVC, SOLDAVEL, 90 GRAUS, 40 MM X 32 MM, PARA AGUA FRIA PREDIAL                                                                                                                                                                                                                                                                                                                                                                                                                             </t>
  </si>
  <si>
    <t xml:space="preserve">11,96</t>
  </si>
  <si>
    <t xml:space="preserve">TE DE REDUCAO, PVC, SOLDAVEL, 90 GRAUS, 50 MM X 20 MM, PARA AGUA FRIA PREDIAL                                                                                                                                                                                                                                                                                                                                                                                                                             </t>
  </si>
  <si>
    <t xml:space="preserve">12,80</t>
  </si>
  <si>
    <t xml:space="preserve">TE DE REDUCAO, PVC, SOLDAVEL, 90 GRAUS, 50 MM X 25 MM, PARA AGUA FRIA PREDIAL                                                                                                                                                                                                                                                                                                                                                                                                                             </t>
  </si>
  <si>
    <t xml:space="preserve">10,64</t>
  </si>
  <si>
    <t xml:space="preserve">TE DE REDUCAO, PVC, SOLDAVEL, 90 GRAUS, 50 MM X 32 MM, PARA AGUA FRIA PREDIAL                                                                                                                                                                                                                                                                                                                                                                                                                             </t>
  </si>
  <si>
    <t xml:space="preserve">17,35</t>
  </si>
  <si>
    <t xml:space="preserve">TE DE REDUCAO, PVC, SOLDAVEL, 90 GRAUS, 50 MM X 40 MM, PARA AGUA FRIA PREDIAL                                                                                                                                                                                                                                                                                                                                                                                                                             </t>
  </si>
  <si>
    <t xml:space="preserve">21,28</t>
  </si>
  <si>
    <t xml:space="preserve">TE DE REDUCAO, PVC, SOLDAVEL, 90 GRAUS, 75 MM X 50 MM, PARA AGUA FRIA PREDIAL                                                                                                                                                                                                                                                                                                                                                                                                                             </t>
  </si>
  <si>
    <t xml:space="preserve">59,09</t>
  </si>
  <si>
    <t xml:space="preserve">TE DE REDUCAO, PVC, SOLDAVEL, 90 GRAUS, 85 MM X 60 MM, PARA AGUA FRIA PREDIAL                                                                                                                                                                                                                                                                                                                                                                                                                             </t>
  </si>
  <si>
    <t xml:space="preserve">91,77</t>
  </si>
  <si>
    <t xml:space="preserve">TE DE SERVICO INTEGRADO, EM POLIPROPILENO (PP), PARA TUBOS EM PEAD/PVC, 60 X 20 MM - LIGACAO PREDIAL DE AGUA                                                                                                                                                                                                                                                                                                                                                                                              </t>
  </si>
  <si>
    <t xml:space="preserve">43,21</t>
  </si>
  <si>
    <t xml:space="preserve">TE DE SERVICO INTEGRADO, EM POLIPROPILENO (PP), PARA TUBOS EM PEAD/PVC, 60 X 32 MM - LIGACAO PREDIAL DE AGUA                                                                                                                                                                                                                                                                                                                                                                                              </t>
  </si>
  <si>
    <t xml:space="preserve">TE DE SERVICO INTEGRADO, EM POLIPROPILENO (PP), PARA TUBOS EM PEAD, 63 X 20 MM - LIGACAO PREDIAL DE AGUA                                                                                                                                                                                                                                                                                                                                                                                                  </t>
  </si>
  <si>
    <t xml:space="preserve">55,28</t>
  </si>
  <si>
    <t xml:space="preserve">TE DE SERVICO, PEAD PE 100, DE 125 X 20 MM, PARA ELETROFUSAO                                                                                                                                                                                                                                                                                                                                                                                                                                              </t>
  </si>
  <si>
    <t xml:space="preserve">202,45</t>
  </si>
  <si>
    <t xml:space="preserve">TE DE SERVICO, PEAD PE 100, DE 125 X 32 MM, PARA ELETROFUSAO                                                                                                                                                                                                                                                                                                                                                                                                                                              </t>
  </si>
  <si>
    <t xml:space="preserve">205,88</t>
  </si>
  <si>
    <t xml:space="preserve">TE DE SERVICO, PEAD PE 100, DE 125 X 63 MM, PARA ELETROFUSAO                                                                                                                                                                                                                                                                                                                                                                                                                                              </t>
  </si>
  <si>
    <t xml:space="preserve">312,06</t>
  </si>
  <si>
    <t xml:space="preserve">TE DE SERVICO, PEAD PE 100, DE 200 X 20 MM, PARA ELETROFUSAO                                                                                                                                                                                                                                                                                                                                                                                                                                              </t>
  </si>
  <si>
    <t xml:space="preserve">340,20</t>
  </si>
  <si>
    <t xml:space="preserve">TE DE SERVICO, PEAD PE 100, DE 200 X 32 MM, PARA ELETROFUSAO                                                                                                                                                                                                                                                                                                                                                                                                                                              </t>
  </si>
  <si>
    <t xml:space="preserve">345,52</t>
  </si>
  <si>
    <t xml:space="preserve">TE DE SERVICO, PEAD PE 100, DE 200 X 63 MM, PARA ELETROFUSAO                                                                                                                                                                                                                                                                                                                                                                                                                                              </t>
  </si>
  <si>
    <t xml:space="preserve">TE DE SERVICO, PEAD PE 100, DE 63 X 20 MM, PARA ELETROFUSAO                                                                                                                                                                                                                                                                                                                                                                                                                                               </t>
  </si>
  <si>
    <t xml:space="preserve">160,69</t>
  </si>
  <si>
    <t xml:space="preserve">TE DE SERVICO, PEAD PE 100, DE 63 X 32 MM, PARA ELETROFUSAO                                                                                                                                                                                                                                                                                                                                                                                                                                               </t>
  </si>
  <si>
    <t xml:space="preserve">TE DE SERVICO, PEAD PE 100, DE 63 X 63 MM, PARA ELETROFUSAO                                                                                                                                                                                                                                                                                                                                                                                                                                               </t>
  </si>
  <si>
    <t xml:space="preserve">193,54</t>
  </si>
  <si>
    <t xml:space="preserve">TE DE TRANSICAO, CPVC, SOLDAVEL, 15 MM X 1/2", PARA AGUA QUENTE                                                                                                                                                                                                                                                                                                                                                                                                                                           </t>
  </si>
  <si>
    <t xml:space="preserve">TE DE TRANSICAO, CPVC, SOLDAVEL, 22 MM X 1/2", PARA AGUA QUENTE                                                                                                                                                                                                                                                                                                                                                                                                                                           </t>
  </si>
  <si>
    <t xml:space="preserve">TE DUPLA CURVA BRONZE/LATAO (REF 764) SEM ANEL DE SOLDA, ROSCA F X BOLSA X ROSCA F, 1/2" X 15 X 1/2"                                                                                                                                                                                                                                                                                                                                                                                                      </t>
  </si>
  <si>
    <t xml:space="preserve">58,84</t>
  </si>
  <si>
    <t xml:space="preserve">TE DUPLA CURVA BRONZE/LATAO (REF 764) SEM ANEL DE SOLDA, ROSCA F X BOLSA X ROSCA F, 3/4" X 22 X 3/4"                                                                                                                                                                                                                                                                                                                                                                                                      </t>
  </si>
  <si>
    <t xml:space="preserve">86,24</t>
  </si>
  <si>
    <t xml:space="preserve">TE METALICO, PARA CONEXAO COM ANEL DESLIZANTE EM TUBO PEX, DN 16 MM                                                                                                                                                                                                                                                                                                                                                                                                                                       </t>
  </si>
  <si>
    <t xml:space="preserve">TE METALICO, PARA CONEXAO COM ANEL DESLIZANTE EM TUBO PEX, DN 20 MM                                                                                                                                                                                                                                                                                                                                                                                                                                       </t>
  </si>
  <si>
    <t xml:space="preserve">22,58</t>
  </si>
  <si>
    <t xml:space="preserve">TE METALICO, PARA CONEXAO COM ANEL DESLIZANTE EM TUBO PEX, DN 25 MM                                                                                                                                                                                                                                                                                                                                                                                                                                       </t>
  </si>
  <si>
    <t xml:space="preserve">39,91</t>
  </si>
  <si>
    <t xml:space="preserve">TE METALICO, PARA CONEXAO COM ANEL DESLIZANTE EM TUBO PEX, DN 32 MM                                                                                                                                                                                                                                                                                                                                                                                                                                       </t>
  </si>
  <si>
    <t xml:space="preserve">53,69</t>
  </si>
  <si>
    <t xml:space="preserve">TE MISTURADOR COM INSERTO METALICO, FEMEA, PPR, DN 25 MM X 3/4", PARA AGUA QUENTE E FRIA PREDIAL                                                                                                                                                                                                                                                                                                                                                                                                          </t>
  </si>
  <si>
    <t xml:space="preserve">45,17</t>
  </si>
  <si>
    <t xml:space="preserve">TE MISTURADOR DE TRANSICAO, CPVC, COM ROSCA, 22 MM X 3/4", PARA AGUA QUENTE                                                                                                                                                                                                                                                                                                                                                                                                                               </t>
  </si>
  <si>
    <t xml:space="preserve">32,69</t>
  </si>
  <si>
    <t xml:space="preserve">TE MISTURADOR METALICO, PARA CONEXAO COM ANEL DESLIZANTE EM TUBO PEX, DN 16 MM X 1/2"                                                                                                                                                                                                                                                                                                                                                                                                                     </t>
  </si>
  <si>
    <t xml:space="preserve">66,59</t>
  </si>
  <si>
    <t xml:space="preserve">TE MISTURADOR METALICO, PARA CONEXAO COM ANEL DESLIZANTE EM TUBO PEX, DN 20 MM X 3/4"                                                                                                                                                                                                                                                                                                                                                                                                                     </t>
  </si>
  <si>
    <t xml:space="preserve">TE MISTURADOR, CPVC, SOLDAVEL, 15 MM, PARA AGUA QUENTE                                                                                                                                                                                                                                                                                                                                                                                                                                                    </t>
  </si>
  <si>
    <t xml:space="preserve">8,19</t>
  </si>
  <si>
    <t xml:space="preserve">TE MISTURADOR, CPVC, SOLDAVEL, 22 MM, PARA AGUA QUENTE                                                                                                                                                                                                                                                                                                                                                                                                                                                    </t>
  </si>
  <si>
    <t xml:space="preserve">TE MISTURADOR, PPR, F M M, DN 20 X 20 MM, PARA AGUA QUENTE PREDIAL                                                                                                                                                                                                                                                                                                                                                                                                                                        </t>
  </si>
  <si>
    <t xml:space="preserve">TE MISTURADOR, PPR, F M M, DN 25 X 25 MM, PARA AGUA QUENTE PREDIAL                                                                                                                                                                                                                                                                                                                                                                                                                                        </t>
  </si>
  <si>
    <t xml:space="preserve">7,54</t>
  </si>
  <si>
    <t xml:space="preserve">TE NORMAL, PPR, SOLDAVEL, 90 GRAUS, DN 110 X 110 X 110 MM, PARA AGUA QUENTE PREDIAL                                                                                                                                                                                                                                                                                                                                                                                                                       </t>
  </si>
  <si>
    <t xml:space="preserve">213,00</t>
  </si>
  <si>
    <t xml:space="preserve">TE NORMAL, PPR, SOLDAVEL, 90 GRAUS, DN 20 X 20 X 20 MM, PARA AGUA QUENTE PREDIAL                                                                                                                                                                                                                                                                                                                                                                                                                          </t>
  </si>
  <si>
    <t xml:space="preserve">TE NORMAL, PPR, SOLDAVEL, 90 GRAUS, DN 25 X 25 X 25 MM, PARA AGUA QUENTE PREDIAL                                                                                                                                                                                                                                                                                                                                                                                                                          </t>
  </si>
  <si>
    <t xml:space="preserve">TE NORMAL, PPR, SOLDAVEL, 90 GRAUS, DN 32 X 32 X 32 MM, PARA AGUA QUENTE PREDIAL                                                                                                                                                                                                                                                                                                                                                                                                                          </t>
  </si>
  <si>
    <t xml:space="preserve">TE NORMAL, PPR, SOLDAVEL, 90 GRAUS, DN 40 X 40 X 40 MM, PARA AGUA QUENTE PREDIAL                                                                                                                                                                                                                                                                                                                                                                                                                          </t>
  </si>
  <si>
    <t xml:space="preserve">TE NORMAL, PPR, SOLDAVEL, 90 GRAUS, DN 50 X 50 X 50 MM, PARA AGUA QUENTE PREDIAL                                                                                                                                                                                                                                                                                                                                                                                                                          </t>
  </si>
  <si>
    <t xml:space="preserve">23,67</t>
  </si>
  <si>
    <t xml:space="preserve">TE NORMAL, PPR, SOLDAVEL, 90 GRAUS, DN 63 X 63 X 63 MM, PARA AGUA QUENTE PREDIAL                                                                                                                                                                                                                                                                                                                                                                                                                          </t>
  </si>
  <si>
    <t xml:space="preserve">41,77</t>
  </si>
  <si>
    <t xml:space="preserve">TE NORMAL, PPR, SOLDAVEL, 90 GRAUS, DN 75 X 75 X 75 MM, PARA AGUA QUENTE PREDIAL                                                                                                                                                                                                                                                                                                                                                                                                                          </t>
  </si>
  <si>
    <t xml:space="preserve">87,25</t>
  </si>
  <si>
    <t xml:space="preserve">TE NORMAL, PPR, SOLDAVEL, 90 GRAUS, DN 90 X 90 X 90 MM, PARA AGUA QUENTE PREDIAL                                                                                                                                                                                                                                                                                                                                                                                                                          </t>
  </si>
  <si>
    <t xml:space="preserve">133,10</t>
  </si>
  <si>
    <t xml:space="preserve">TE PVC ROSCAVEL 90 GRAUS, 1", PARA  AGUA FRIA PREDIAL                                                                                                                                                                                                                                                                                                                                                                                                                                                     </t>
  </si>
  <si>
    <t xml:space="preserve">TE PVC SOLDAVEL, BBB, 90 GRAUS, DN 40 MM, PARA ESGOTO SECUNDARIO PREDIAL                                                                                                                                                                                                                                                                                                                                                                                                                                  </t>
  </si>
  <si>
    <t xml:space="preserve">TE PVC, ROSCAVEL, 90 GRAUS, 1 1/2", AGUA FRIA PREDIAL                                                                                                                                                                                                                                                                                                                                                                                                                                                     </t>
  </si>
  <si>
    <t xml:space="preserve">29,61</t>
  </si>
  <si>
    <t xml:space="preserve">TE PVC, ROSCAVEL, 90 GRAUS, 1 1/4", AGUA FRIA PREDIAL                                                                                                                                                                                                                                                                                                                                                                                                                                                     </t>
  </si>
  <si>
    <t xml:space="preserve">26,32</t>
  </si>
  <si>
    <t xml:space="preserve">TE PVC, ROSCAVEL, 90 GRAUS, 1/2",  AGUA FRIA PREDIAL                                                                                                                                                                                                                                                                                                                                                                                                                                                      </t>
  </si>
  <si>
    <t xml:space="preserve">3,67</t>
  </si>
  <si>
    <t xml:space="preserve">TE PVC, ROSCAVEL, 90 GRAUS, 2",  AGUA FRIA PREDIAL                                                                                                                                                                                                                                                                                                                                                                                                                                                        </t>
  </si>
  <si>
    <t xml:space="preserve">64,39</t>
  </si>
  <si>
    <t xml:space="preserve">TE PVC, ROSCAVEL, 90 GRAUS, 3/4", AGUA FRIA PREDIAL                                                                                                                                                                                                                                                                                                                                                                                                                                                       </t>
  </si>
  <si>
    <t xml:space="preserve">TE PVC, SOLDAVEL, COM BUCHA DE LATAO NA BOLSA CENTRAL, 90 GRAUS, 20 MM X 1/2", PARA AGUA FRIA PREDIAL                                                                                                                                                                                                                                                                                                                                                                                                     </t>
  </si>
  <si>
    <t xml:space="preserve">TE PVC, SOLDAVEL, COM BUCHA DE LATAO NA BOLSA CENTRAL, 90 GRAUS, 25 MM X 1/2", PARA AGUA FRIA PREDIAL                                                                                                                                                                                                                                                                                                                                                                                                     </t>
  </si>
  <si>
    <t xml:space="preserve">TE PVC, SOLDAVEL, COM BUCHA DE LATAO NA BOLSA CENTRAL, 90 GRAUS, 25 MM X 3/4", PARA AGUA FRIA PREDIAL                                                                                                                                                                                                                                                                                                                                                                                                     </t>
  </si>
  <si>
    <t xml:space="preserve">13,09</t>
  </si>
  <si>
    <t xml:space="preserve">TE PVC, SOLDAVEL, COM BUCHA DE LATAO NA BOLSA CENTRAL, 90 GRAUS, 32 MM X 3/4", PARA AGUA FRIA PREDIAL                                                                                                                                                                                                                                                                                                                                                                                                     </t>
  </si>
  <si>
    <t xml:space="preserve">20,18</t>
  </si>
  <si>
    <t xml:space="preserve">TE PVC, SOLDAVEL, COM ROSCA NA BOLSA CENTRAL, 90 GRAUS, 20 MM X 1/2", PARA AGUA FRIA PREDIAL                                                                                                                                                                                                                                                                                                                                                                                                              </t>
  </si>
  <si>
    <t xml:space="preserve">3,53</t>
  </si>
  <si>
    <t xml:space="preserve">TE PVC, SOLDAVEL, COM ROSCA NA BOLSA CENTRAL, 90 GRAUS, 25 MM X 1/2", PARA AGUA FRIA PREDIAL                                                                                                                                                                                                                                                                                                                                                                                                              </t>
  </si>
  <si>
    <t xml:space="preserve">5,51</t>
  </si>
  <si>
    <t xml:space="preserve">TE PVC, SOLDAVEL, COM ROSCA NA BOLSA CENTRAL, 90 GRAUS, 25 MM X 3/4", PARA AGUA FRIA PREDIAL                                                                                                                                                                                                                                                                                                                                                                                                              </t>
  </si>
  <si>
    <t xml:space="preserve">5,59</t>
  </si>
  <si>
    <t xml:space="preserve">TE PVC, SOLDAVEL, COM ROSCA NA BOLSA CENTRAL, 90 GRAUS, 32 MM X 3/4", PARA AGUA FRIA PREDIAL                                                                                                                                                                                                                                                                                                                                                                                                              </t>
  </si>
  <si>
    <t xml:space="preserve">TE RANHURADO EM FERRO FUNDIDO, DN 50 (2")                                                                                                                                                                                                                                                                                                                                                                                                                                                                 </t>
  </si>
  <si>
    <t xml:space="preserve">TE RANHURADO EM FERRO FUNDIDO, DN 65 (2 1/2")                                                                                                                                                                                                                                                                                                                                                                                                                                                             </t>
  </si>
  <si>
    <t xml:space="preserve">TE RANHURADO EM FERRO FUNDIDO, DN 80 (3")                                                                                                                                                                                                                                                                                                                                                                                                                                                                 </t>
  </si>
  <si>
    <t xml:space="preserve">TE REDUCAO PVC, ROSCAVEL, 90 GRAUS,  1.1/2" X 3/4",  AGUA FRIA PREDIAL                                                                                                                                                                                                                                                                                                                                                                                                                                    </t>
  </si>
  <si>
    <t xml:space="preserve">26,86</t>
  </si>
  <si>
    <t xml:space="preserve">TE ROSCA FEMEA, METALICO, PARA CONEXAO COM ANEL DESLIZANTE EM TUBO PEX, DN 16 MM X 1/2"                                                                                                                                                                                                                                                                                                                                                                                                                   </t>
  </si>
  <si>
    <t xml:space="preserve">TE ROSCA FEMEA, METALICO, PARA CONEXAO COM ANEL DESLIZANTE EM TUBO PEX, DN 20 MM X 1/2"                                                                                                                                                                                                                                                                                                                                                                                                                   </t>
  </si>
  <si>
    <t xml:space="preserve">22,20</t>
  </si>
  <si>
    <t xml:space="preserve">TE ROSCA FEMEA, METALICO, PARA CONEXAO COM ANEL DESLIZANTE EM TUBO PEX, DN 20 MM X 3/4"                                                                                                                                                                                                                                                                                                                                                                                                                   </t>
  </si>
  <si>
    <t xml:space="preserve">TE ROSCA FEMEA, METALICO, PARA CONEXAO COM ANEL DESLIZANTE EM TUBO PEX, DN 25 MM X 1/2"                                                                                                                                                                                                                                                                                                                                                                                                                   </t>
  </si>
  <si>
    <t xml:space="preserve">35,92</t>
  </si>
  <si>
    <t xml:space="preserve">TE ROSCA FEMEA, METALICO, PARA CONEXAO COM ANEL DESLIZANTE EM TUBO PEX, DN 25 MM X 3/4"                                                                                                                                                                                                                                                                                                                                                                                                                   </t>
  </si>
  <si>
    <t xml:space="preserve">TE ROSCA MACHO, METALICO, PARA CONEXAO COM ANEL DESLIZANTE EM TUBO PEX, DN 16 MM X 1/2"                                                                                                                                                                                                                                                                                                                                                                                                                   </t>
  </si>
  <si>
    <t xml:space="preserve">TE ROSCA MACHO, METALICO, PARA CONEXAO COM ANEL DESLIZANTE EM TUBO PEX, DN 20 MM X 1/2"                                                                                                                                                                                                                                                                                                                                                                                                                   </t>
  </si>
  <si>
    <t xml:space="preserve">TE ROSCA MACHO, METALICO, PARA CONEXAO COM ANEL DESLIZANTE EM TUBO PEX, DN 20 MM X 3/4"                                                                                                                                                                                                                                                                                                                                                                                                                   </t>
  </si>
  <si>
    <t xml:space="preserve">TE ROSCA MACHO, METALICO, PARA CONEXAO COM ANEL DESLIZANTE EM TUBO PEX, DN 25 MM X 3/4"                                                                                                                                                                                                                                                                                                                                                                                                                   </t>
  </si>
  <si>
    <t xml:space="preserve">40,20</t>
  </si>
  <si>
    <t xml:space="preserve">TE ROSCA MACHO, METALICO, PARA CONEXAO COM ANEL DESLIZANTE EM TUBO PEX, DN 32 MM X 1"                                                                                                                                                                                                                                                                                                                                                                                                                     </t>
  </si>
  <si>
    <t xml:space="preserve">65,30</t>
  </si>
  <si>
    <t xml:space="preserve">TE ROSCA MACHO, METALICO, PARA CONEXAO COM ANEL DESLIZANTE EM TUBO PEX, DN 32 MM X 3/4"                                                                                                                                                                                                                                                                                                                                                                                                                   </t>
  </si>
  <si>
    <t xml:space="preserve">64,89</t>
  </si>
  <si>
    <t xml:space="preserve">TE SANITARIO, PVC, DN 100 X 100 MM, SERIE NORMAL, PARA ESGOTO PREDIAL                                                                                                                                                                                                                                                                                                                                                                                                                                     </t>
  </si>
  <si>
    <t xml:space="preserve">19,65</t>
  </si>
  <si>
    <t xml:space="preserve">TE SANITARIO, PVC, DN 100 X 50 MM, SERIE NORMAL, PARA ESGOTO PREDIAL                                                                                                                                                                                                                                                                                                                                                                                                                                      </t>
  </si>
  <si>
    <t xml:space="preserve">TE SANITARIO, PVC, DN 100 X 75 MM, SERIE NORMAL PARA ESGOTO PREDIAL                                                                                                                                                                                                                                                                                                                                                                                                                                       </t>
  </si>
  <si>
    <t xml:space="preserve">19,64</t>
  </si>
  <si>
    <t xml:space="preserve">TE SANITARIO, PVC, DN 40 X 40 MM, SERIE NORMAL, PARA ESGOTO PREDIAL                                                                                                                                                                                                                                                                                                                                                                                                                                       </t>
  </si>
  <si>
    <t xml:space="preserve">TE SANITARIO, PVC, DN 50 X 50 MM, SERIE NORMAL, PARA ESGOTO PREDIAL                                                                                                                                                                                                                                                                                                                                                                                                                                       </t>
  </si>
  <si>
    <t xml:space="preserve">TE SANITARIO, PVC, DN 75 X 50 MM, SERIE NORMAL PARA ESGOTO PREDIAL                                                                                                                                                                                                                                                                                                                                                                                                                                        </t>
  </si>
  <si>
    <t xml:space="preserve">TE SANITARIO, PVC, DN 75 X 75 MM, SERIE NORMAL PARA ESGOTO PREDIAL                                                                                                                                                                                                                                                                                                                                                                                                                                        </t>
  </si>
  <si>
    <t xml:space="preserve">17,43</t>
  </si>
  <si>
    <t xml:space="preserve">TE SOLDAVEL, PVC, 90 GRAUS, 110 MM, PARA AGUA FRIA PREDIAL (NBR 5648)                                                                                                                                                                                                                                                                                                                                                                                                                                     </t>
  </si>
  <si>
    <t xml:space="preserve">199,40</t>
  </si>
  <si>
    <t xml:space="preserve">TE SOLDAVEL, PVC, 90 GRAUS, 20 MM, PARA AGUA FRIA PREDIAL (NBR 5648)                                                                                                                                                                                                                                                                                                                                                                                                                                      </t>
  </si>
  <si>
    <t xml:space="preserve">TE SOLDAVEL, PVC, 90 GRAUS, 25 MM, PARA AGUA FRIA PREDIAL (NBR 5648)                                                                                                                                                                                                                                                                                                                                                                                                                                      </t>
  </si>
  <si>
    <t xml:space="preserve">TE SOLDAVEL, PVC, 90 GRAUS, 32 MM, PARA AGUA FRIA PREDIAL (NBR 5648)                                                                                                                                                                                                                                                                                                                                                                                                                                      </t>
  </si>
  <si>
    <t xml:space="preserve">TE SOLDAVEL, PVC, 90 GRAUS, 40 MM, PARA AGUA FRIA PREDIAL (NBR 5648)                                                                                                                                                                                                                                                                                                                                                                                                                                      </t>
  </si>
  <si>
    <t xml:space="preserve">10,76</t>
  </si>
  <si>
    <t xml:space="preserve">TE SOLDAVEL, PVC, 90 GRAUS, 60 MM, PARA AGUA FRIA PREDIAL (NBR 5648)                                                                                                                                                                                                                                                                                                                                                                                                                                      </t>
  </si>
  <si>
    <t xml:space="preserve">35,84</t>
  </si>
  <si>
    <t xml:space="preserve">TE SOLDAVEL, PVC, 90 GRAUS, 75 MM, PARA AGUA FRIA PREDIAL (NBR 5648)                                                                                                                                                                                                                                                                                                                                                                                                                                      </t>
  </si>
  <si>
    <t xml:space="preserve">71,69</t>
  </si>
  <si>
    <t xml:space="preserve">TE SOLDAVEL, PVC, 90 GRAUS, 85 MM, PARA AGUA FRIA PREDIAL (NBR 5648)                                                                                                                                                                                                                                                                                                                                                                                                                                      </t>
  </si>
  <si>
    <t xml:space="preserve">117,57</t>
  </si>
  <si>
    <t xml:space="preserve">TE SOLDAVEL, PVC, 90 GRAUS,50 MM, PARA AGUA FRIA PREDIAL (NBR 5648)                                                                                                                                                                                                                                                                                                                                                                                                                                       </t>
  </si>
  <si>
    <t xml:space="preserve">12,02</t>
  </si>
  <si>
    <t xml:space="preserve">TE 45 GRAUS DE FERRO GALVANIZADO, COM ROSCA BSP, DE 1 1/2"                                                                                                                                                                                                                                                                                                                                                                                                                                                </t>
  </si>
  <si>
    <t xml:space="preserve">81,58</t>
  </si>
  <si>
    <t xml:space="preserve">TE 45 GRAUS DE FERRO GALVANIZADO, COM ROSCA BSP, DE 1 1/4"                                                                                                                                                                                                                                                                                                                                                                                                                                                </t>
  </si>
  <si>
    <t xml:space="preserve">62,88</t>
  </si>
  <si>
    <t xml:space="preserve">TE 45 GRAUS DE FERRO GALVANIZADO, COM ROSCA BSP, DE 1/2"                                                                                                                                                                                                                                                                                                                                                                                                                                                  </t>
  </si>
  <si>
    <t xml:space="preserve">19,42</t>
  </si>
  <si>
    <t xml:space="preserve">TE 45 GRAUS DE FERRO GALVANIZADO, COM ROSCA BSP, DE 1"                                                                                                                                                                                                                                                                                                                                                                                                                                                    </t>
  </si>
  <si>
    <t xml:space="preserve">39,02</t>
  </si>
  <si>
    <t xml:space="preserve">TE 45 GRAUS DE FERRO GALVANIZADO, COM ROSCA BSP, DE 2 1/2"                                                                                                                                                                                                                                                                                                                                                                                                                                                </t>
  </si>
  <si>
    <t xml:space="preserve">231,62</t>
  </si>
  <si>
    <t xml:space="preserve">TE 45 GRAUS DE FERRO GALVANIZADO, COM ROSCA BSP, DE 2"                                                                                                                                                                                                                                                                                                                                                                                                                                                    </t>
  </si>
  <si>
    <t xml:space="preserve">124,32</t>
  </si>
  <si>
    <t xml:space="preserve">TE 45 GRAUS DE FERRO GALVANIZADO, COM ROSCA BSP, DE 3/4"                                                                                                                                                                                                                                                                                                                                                                                                                                                  </t>
  </si>
  <si>
    <t xml:space="preserve">TE 45 GRAUS DE FERRO GALVANIZADO, COM ROSCA BSP, DE 3"                                                                                                                                                                                                                                                                                                                                                                                                                                                    </t>
  </si>
  <si>
    <t xml:space="preserve">366,12</t>
  </si>
  <si>
    <t xml:space="preserve">TE 45 GRAUS DE FERRO GALVANIZADO, COM ROSCA BSP, DE 4"                                                                                                                                                                                                                                                                                                                                                                                                                                                    </t>
  </si>
  <si>
    <t xml:space="preserve">586,91</t>
  </si>
  <si>
    <t xml:space="preserve">TE 90 GRAUS EM ACO CARBONO, SOLDAVEL, PRESSAO 3.000 LBS, DN 1 1/2"                                                                                                                                                                                                                                                                                                                                                                                                                                        </t>
  </si>
  <si>
    <t xml:space="preserve">129,52</t>
  </si>
  <si>
    <t xml:space="preserve">TE 90 GRAUS EM ACO CARBONO, SOLDAVEL, PRESSAO 3.000 LBS, DN 1 1/4"                                                                                                                                                                                                                                                                                                                                                                                                                                        </t>
  </si>
  <si>
    <t xml:space="preserve">99,40</t>
  </si>
  <si>
    <t xml:space="preserve">TE 90 GRAUS EM ACO CARBONO, SOLDAVEL, PRESSAO 3.000 LBS, DN 1/2"                                                                                                                                                                                                                                                                                                                                                                                                                                          </t>
  </si>
  <si>
    <t xml:space="preserve">31,98</t>
  </si>
  <si>
    <t xml:space="preserve">TE 90 GRAUS EM ACO CARBONO, SOLDAVEL, PRESSAO 3.000 LBS, DN 1"                                                                                                                                                                                                                                                                                                                                                                                                                                            </t>
  </si>
  <si>
    <t xml:space="preserve">64,72</t>
  </si>
  <si>
    <t xml:space="preserve">TE 90 GRAUS EM ACO CARBONO, SOLDAVEL, PRESSAO 3.000 LBS, DN 2 1/2"                                                                                                                                                                                                                                                                                                                                                                                                                                        </t>
  </si>
  <si>
    <t xml:space="preserve">415,54</t>
  </si>
  <si>
    <t xml:space="preserve">TE 90 GRAUS EM ACO CARBONO, SOLDAVEL, PRESSAO 3.000 LBS, DN 2"                                                                                                                                                                                                                                                                                                                                                                                                                                            </t>
  </si>
  <si>
    <t xml:space="preserve">212,80</t>
  </si>
  <si>
    <t xml:space="preserve">TE 90 GRAUS EM ACO CARBONO, SOLDAVEL, PRESSAO 3.000 LBS, DN 3/4"                                                                                                                                                                                                                                                                                                                                                                                                                                          </t>
  </si>
  <si>
    <t xml:space="preserve">41,20</t>
  </si>
  <si>
    <t xml:space="preserve">TE 90 GRAUS EM ACO CARBONO, SOLDAVEL, PRESSAO 3.000 LBS, DN 3"                                                                                                                                                                                                                                                                                                                                                                                                                                            </t>
  </si>
  <si>
    <t xml:space="preserve">679,82</t>
  </si>
  <si>
    <t xml:space="preserve">TE, PLASTICO, DN 16 MM, PARA CONEXAO COM CRIMPAGEM EM TUBO PEX                                                                                                                                                                                                                                                                                                                                                                                                                                            </t>
  </si>
  <si>
    <t xml:space="preserve">25,31</t>
  </si>
  <si>
    <t xml:space="preserve">TE, PLASTICO, DN 20 MM, PARA CONEXAO COM CRIMPAGEM EM TUBO PEX                                                                                                                                                                                                                                                                                                                                                                                                                                            </t>
  </si>
  <si>
    <t xml:space="preserve">30,32</t>
  </si>
  <si>
    <t xml:space="preserve">TE, PLASTICO, DN 25 MM, PARA CONEXAO COM CRIMPAGEM EM TUBO PEX                                                                                                                                                                                                                                                                                                                                                                                                                                            </t>
  </si>
  <si>
    <t xml:space="preserve">51,47</t>
  </si>
  <si>
    <t xml:space="preserve">TE, PLASTICO, DN 32 MM, PARA CONEXAO COM CRIMPAGEM EM TUBO PEX                                                                                                                                                                                                                                                                                                                                                                                                                                            </t>
  </si>
  <si>
    <t xml:space="preserve">77,05</t>
  </si>
  <si>
    <t xml:space="preserve">TE, PVC LEVE, CURTO, 90 GRAUS, 150 MM, PARA ESGOTO                                                                                                                                                                                                                                                                                                                                                                                                                                                        </t>
  </si>
  <si>
    <t xml:space="preserve">47,89</t>
  </si>
  <si>
    <t xml:space="preserve">TE, PVC PBA, BBB, 90 GRAUS, DN 100 / DE 110 MM, PARA REDE  AGUA (NBR 10351)                                                                                                                                                                                                                                                                                                                                                                                                                               </t>
  </si>
  <si>
    <t xml:space="preserve">149,42</t>
  </si>
  <si>
    <t xml:space="preserve">TE, PVC PBA, BBB, 90 GRAUS, DN 50 / DE 60 MM, PARA REDE AGUA (NBR 10351)                                                                                                                                                                                                                                                                                                                                                                                                                                  </t>
  </si>
  <si>
    <t xml:space="preserve">32,25</t>
  </si>
  <si>
    <t xml:space="preserve">TE, PVC PBA, BBB, 90 GRAUS, DN 75 / DE 85 MM, PARA REDE AGUA (NBR 10351)                                                                                                                                                                                                                                                                                                                                                                                                                                  </t>
  </si>
  <si>
    <t xml:space="preserve">70,52</t>
  </si>
  <si>
    <t xml:space="preserve">TE, PVC, SERIE R, 100 X 100 MM, PARA ESGOTO OU AGUAS PLUVIAIS PREDIAIS                                                                                                                                                                                                                                                                                                                                                                                                                                    </t>
  </si>
  <si>
    <t xml:space="preserve">64,47</t>
  </si>
  <si>
    <t xml:space="preserve">TE, PVC, SERIE R, 100 X 75 MM, PARA ESGOTO OU AGUAS PLUVIAIS PREDIAIS                                                                                                                                                                                                                                                                                                                                                                                                                                     </t>
  </si>
  <si>
    <t xml:space="preserve">56,98</t>
  </si>
  <si>
    <t xml:space="preserve">TE, PVC, SERIE R, 150 X 100 MM, PARA ESGOTO OU AGUAS PLUVIAIS PREDIAIS                                                                                                                                                                                                                                                                                                                                                                                                                                    </t>
  </si>
  <si>
    <t xml:space="preserve">104,70</t>
  </si>
  <si>
    <t xml:space="preserve">TE, PVC, SERIE R, 150 X 150 MM, PARA ESGOTO OU AGUAS PLUVIAIS PREDIAIS                                                                                                                                                                                                                                                                                                                                                                                                                                    </t>
  </si>
  <si>
    <t xml:space="preserve">155,32</t>
  </si>
  <si>
    <t xml:space="preserve">TE, PVC, SERIE R, 75 X 75 MM, PARA ESGOTO OU AGUAS PLUVIAIS PREDIAIS                                                                                                                                                                                                                                                                                                                                                                                                                                      </t>
  </si>
  <si>
    <t xml:space="preserve">37,34</t>
  </si>
  <si>
    <t xml:space="preserve">TE, PVC, 90 GRAUS, BBB, JE, DN 100 MM, PARA REDE COLETORA ESGOTO (NBR 10569)                                                                                                                                                                                                                                                                                                                                                                                                                              </t>
  </si>
  <si>
    <t xml:space="preserve">76,27</t>
  </si>
  <si>
    <t xml:space="preserve">TE, PVC, 90 GRAUS, BBB, JE, DN 100 MM, PARA TUBO CORRUGADO E/OU LISO, REDE COLETORA ESGOTO (NBR 10569                                                                                                                                                                                                                                                                                                                                                                                                     </t>
  </si>
  <si>
    <t xml:space="preserve">207,13</t>
  </si>
  <si>
    <t xml:space="preserve">TE, PVC, 90 GRAUS, BBB, JE, DN 150 MM, PARA REDE COLETORA ESGOTO (NBR 10569)                                                                                                                                                                                                                                                                                                                                                                                                                              </t>
  </si>
  <si>
    <t xml:space="preserve">169,27</t>
  </si>
  <si>
    <t xml:space="preserve">TE, PVC, 90 GRAUS, BBB, JE, DN 150 MM, PARA TUBO CORRUGADO E/OU LISO, REDE COLETORA ESGOTO (NBR 10569)                                                                                                                                                                                                                                                                                                                                                                                                    </t>
  </si>
  <si>
    <t xml:space="preserve">543,66</t>
  </si>
  <si>
    <t xml:space="preserve">TE, PVC, 90 GRAUS, BBB, JE, DN 200 MM, PARA REDE COLETORA ESGOTO (NBR 10569)                                                                                                                                                                                                                                                                                                                                                                                                                              </t>
  </si>
  <si>
    <t xml:space="preserve">242,40</t>
  </si>
  <si>
    <t xml:space="preserve">TE, PVC, 90 GRAUS, BBB, JE, DN 200 MM, PARA TUBO CORRUGADO E/OU LISO, REDE COLETORA ESGOTO (NBR 10569)                                                                                                                                                                                                                                                                                                                                                                                                    </t>
  </si>
  <si>
    <t xml:space="preserve">813,07</t>
  </si>
  <si>
    <t xml:space="preserve">TE, PVC, 90 GRAUS, BBB, JE, DN 250 MM, PARA TUBO CORRUGADO E/OU LISO, REDE COLETORA ESGOTO (NBR 10569)                                                                                                                                                                                                                                                                                                                                                                                                    </t>
  </si>
  <si>
    <t xml:space="preserve">2.337,18</t>
  </si>
  <si>
    <t xml:space="preserve">TE, PVC, 90 GRAUS, BBB, JE, DN 300 MM, PARA TUBO CORRUGADO E/OU LISO, REDE COLETORA ESGOTO (NBR 10569)                                                                                                                                                                                                                                                                                                                                                                                                    </t>
  </si>
  <si>
    <t xml:space="preserve">2.909,01</t>
  </si>
  <si>
    <t xml:space="preserve">TE, PVC, 90 GRAUS, BBP, JE, DN 100 MM, PARA REDE COLETORA ESGOTO (NBR 10569)                                                                                                                                                                                                                                                                                                                                                                                                                              </t>
  </si>
  <si>
    <t xml:space="preserve">55,94</t>
  </si>
  <si>
    <t xml:space="preserve">TECNICO DE EDIFICACOES                                                                                                                                                                                                                                                                                                                                                                                                                                                                                    </t>
  </si>
  <si>
    <t xml:space="preserve">TECNICO DE EDIFICACOES (MENSALISTA)                                                                                                                                                                                                                                                                                                                                                                                                                                                                       </t>
  </si>
  <si>
    <t xml:space="preserve">2.643,66</t>
  </si>
  <si>
    <t xml:space="preserve">TECNICO EM LABORATORIO E CAMPO DE CONSTRUCAO CIVIL                                                                                                                                                                                                                                                                                                                                                                                                                                                        </t>
  </si>
  <si>
    <t xml:space="preserve">25,21</t>
  </si>
  <si>
    <t xml:space="preserve">TECNICO EM LABORATORIO E CAMPO DE CONSTRUCAO CIVIL (MENSALISTA)                                                                                                                                                                                                                                                                                                                                                                                                                                           </t>
  </si>
  <si>
    <t xml:space="preserve">4.448,09</t>
  </si>
  <si>
    <t xml:space="preserve">TECNICO EM SEGURANCA DO TRABALHO                                                                                                                                                                                                                                                                                                                                                                                                                                                                          </t>
  </si>
  <si>
    <t xml:space="preserve">23,53</t>
  </si>
  <si>
    <t xml:space="preserve">TECNICO EM SEGURANCA DO TRABALHO (MENSALISTA)                                                                                                                                                                                                                                                                                                                                                                                                                                                             </t>
  </si>
  <si>
    <t xml:space="preserve">4.154,51</t>
  </si>
  <si>
    <t xml:space="preserve">TECNICO EM SONDAGEM                                                                                                                                                                                                                                                                                                                                                                                                                                                                                       </t>
  </si>
  <si>
    <t xml:space="preserve">24,83</t>
  </si>
  <si>
    <t xml:space="preserve">TECNICO EM SONDAGEM (MENSALISTA)                                                                                                                                                                                                                                                                                                                                                                                                                                                                          </t>
  </si>
  <si>
    <t xml:space="preserve">4.382,81</t>
  </si>
  <si>
    <t xml:space="preserve">TELA ARAME GALVANIZADO REVESTIDO COM POLIMERO, MALHA HEXAGONAL DUPLA TORCAO, 8 X 10 CM (ZN/AL REVESTIDO COM POLIMERO), FIO *2,4* MM                                                                                                                                                                                                                                                                                                                                                                       </t>
  </si>
  <si>
    <t xml:space="preserve">67,77</t>
  </si>
  <si>
    <t xml:space="preserve">TELA DE ACO SOLDADA GALVANIZADA/ZINCADA PARA ALVENARIA, FIO  D = *1,20 A 1,70* MM, MALHA 15 X 15 MM, (C X L) *50 X 12* CM                                                                                                                                                                                                                                                                                                                                                                                 </t>
  </si>
  <si>
    <t xml:space="preserve">TELA DE ACO SOLDADA GALVANIZADA/ZINCADA PARA ALVENARIA, FIO  D = *1,20 A 1,70* MM, MALHA 15 X 15 MM, (C X L) *50 X 17,5* CM                                                                                                                                                                                                                                                                                                                                                                               </t>
  </si>
  <si>
    <t xml:space="preserve">TELA DE ACO SOLDADA GALVANIZADA/ZINCADA PARA ALVENARIA, FIO D = *1,20 A 1,70* MM, MALHA 15 X 15 MM, (C X L) *50 X 10,5* CM                                                                                                                                                                                                                                                                                                                                                                                </t>
  </si>
  <si>
    <t xml:space="preserve">TELA DE ACO SOLDADA GALVANIZADA/ZINCADA PARA ALVENARIA, FIO D = *1,20 A 1,70* MM, MALHA 15 X 15 MM, (C X L) *50 X 6* CM                                                                                                                                                                                                                                                                                                                                                                                   </t>
  </si>
  <si>
    <t xml:space="preserve">TELA DE ACO SOLDADA GALVANIZADA/ZINCADA PARA ALVENARIA, FIO D = *1,20 A 1,70* MM, MALHA 15 X 15 MM, (C X L) *50 X 7,5* CM                                                                                                                                                                                                                                                                                                                                                                                 </t>
  </si>
  <si>
    <t xml:space="preserve">2,80</t>
  </si>
  <si>
    <t xml:space="preserve">TELA DE ACO SOLDADA GALVANIZADA/ZINCADA PARA ALVENARIA, FIO D = *1,24 MM, MALHA 25 X 25 MM                                                                                                                                                                                                                                                                                                                                                                                                                </t>
  </si>
  <si>
    <t xml:space="preserve">TELA DE ACO SOLDADA NERVURADA, CA-60, L-159, (1,69 KG/M2), DIAMETRO DO FIO = 4,5 MM, LARGURA = 2,45 M, ESPACAMENTO DA MALHA = 30 X 10 CM                                                                                                                                                                                                                                                                                                                                                                  </t>
  </si>
  <si>
    <t xml:space="preserve">TELA DE ACO SOLDADA NERVURADA, CA-60, Q-113, (1,8 KG/M2), DIAMETRO DO FIO = 3,8 MM, LARGURA = 2,45 M, ESPACAMENTO DA MALHA = 10 X 10 CM                                                                                                                                                                                                                                                                                                                                                                   </t>
  </si>
  <si>
    <t xml:space="preserve">TELA DE ACO SOLDADA NERVURADA, CA-60, Q-138, (2,20 KG/M2), DIAMETRO DO FIO = 4,2 MM, LARGURA = 2,45 M, ESPACAMENTO DA MALHA = 10  X 10 CM                                                                                                                                                                                                                                                                                                                                                                 </t>
  </si>
  <si>
    <t xml:space="preserve">TELA DE ACO SOLDADA NERVURADA, CA-60, Q-159, (2,52 KG/M2), DIAMETRO DO FIO = 4,5 MM, LARGURA =  2,45 M, ESPACAMENTO DA MALHA = 10 X 10 CM                                                                                                                                                                                                                                                                                                                                                                 </t>
  </si>
  <si>
    <t xml:space="preserve">25,28</t>
  </si>
  <si>
    <t xml:space="preserve">TELA DE ACO SOLDADA NERVURADA, CA-60, Q-196, (3,11 KG/M2), DIAMETRO DO FIO = 5,0 MM, LARGURA = 2,45 M, ESPACAMENTO DA MALHA = 10 X 10 CM                                                                                                                                                                                                                                                                                                                                                                  </t>
  </si>
  <si>
    <t xml:space="preserve">31,63</t>
  </si>
  <si>
    <t xml:space="preserve">TELA DE ACO SOLDADA NERVURADA, CA-60, Q-283 (4,48 KG/M2), DIAMETRO DO FIO = 6,0 MM, LARGURA = 2,45 X 6,00 M DE COMPRIMENTO, ESPACAMENTO DA MALHA = 10 X 10 CM                                                                                                                                                                                                                                                                                                                                             </t>
  </si>
  <si>
    <t xml:space="preserve">TELA DE ACO SOLDADA NERVURADA, CA-60, Q-61, (0,97 KG/M2), DIAMETRO DO FIO = 3,4 MM, LARGURA = 2,45 M, ESPACAMENTO DA MALHA = 15 X 15 CM                                                                                                                                                                                                                                                                                                                                                                   </t>
  </si>
  <si>
    <t xml:space="preserve">9,55</t>
  </si>
  <si>
    <t xml:space="preserve">TELA DE ACO SOLDADA NERVURADA, CA-60, Q-92, (1,48 KG/M2), DIAMETRO DO FIO = 4,2 MM, LARGURA = 2,45 X 60 M DE COMPRIMENTO, ESPACAMENTO DA MALHA = 15  X 15 CM                                                                                                                                                                                                                                                                                                                                              </t>
  </si>
  <si>
    <t xml:space="preserve">14,79</t>
  </si>
  <si>
    <t xml:space="preserve">TELA DE ACO SOLDADA NERVURADA, CA-60, T-196, (2,11 KG/M2), DIAMETRO DO FIO = 5,0 MM, LARGURA = 2,45 M, ESPACAMENTO DA MALHA = 30 X 10 CM                                                                                                                                                                                                                                                                                                                                                                  </t>
  </si>
  <si>
    <t xml:space="preserve">TELA DE ANIAGEM ( JUTA)                                                                                                                                                                                                                                                                                                                                                                                                                                                                                   </t>
  </si>
  <si>
    <t xml:space="preserve">TELA DE ARAME GALVANIZADA QUADRANGULAR / LOSANGULAR, FIO 2,11 MM (14 BWG), MALHA 5 X 5 CM, H = 2 M                                                                                                                                                                                                                                                                                                                                                                                                        </t>
  </si>
  <si>
    <t xml:space="preserve">24,49</t>
  </si>
  <si>
    <t xml:space="preserve">TELA DE ARAME GALVANIZADA QUADRANGULAR / LOSANGULAR, FIO 2,11 MM (14 BWG), MALHA 8 X 8 CM, H = 2 M                                                                                                                                                                                                                                                                                                                                                                                                        </t>
  </si>
  <si>
    <t xml:space="preserve">TELA DE ARAME GALVANIZADA QUADRANGULAR / LOSANGULAR, FIO 2,77 MM (12 BWG), MALHA 10 X 10 CM, H = 2 M                                                                                                                                                                                                                                                                                                                                                                                                      </t>
  </si>
  <si>
    <t xml:space="preserve">21,22</t>
  </si>
  <si>
    <t xml:space="preserve">TELA DE ARAME GALVANIZADA QUADRANGULAR / LOSANGULAR, FIO 2,77 MM (12 BWG), MALHA 5 X 5 CM, H = 2 M                                                                                                                                                                                                                                                                                                                                                                                                        </t>
  </si>
  <si>
    <t xml:space="preserve">36,00</t>
  </si>
  <si>
    <t xml:space="preserve">TELA DE ARAME GALVANIZADA QUADRANGULAR / LOSANGULAR, FIO 2,77 MM (12 BWG), MALHA 8 X 8 CM, H = 2 M                                                                                                                                                                                                                                                                                                                                                                                                        </t>
  </si>
  <si>
    <t xml:space="preserve">23,02</t>
  </si>
  <si>
    <t xml:space="preserve">TELA DE ARAME GALVANIZADA QUADRANGULAR / LOSANGULAR, FIO 3,4 MM (10 BWG), MALHA 5 X 5 CM, H = 2 M                                                                                                                                                                                                                                                                                                                                                                                                         </t>
  </si>
  <si>
    <t xml:space="preserve">TELA DE ARAME GALVANIZADA QUADRANGULAR / LOSANGULAR, FIO 4,19 MM (8 BWG), MALHA 5 X 5 CM, H = 2 M                                                                                                                                                                                                                                                                                                                                                                                                         </t>
  </si>
  <si>
    <t xml:space="preserve">97,98</t>
  </si>
  <si>
    <t xml:space="preserve">TELA DE ARAME GALVANIZADA REVESTIDA EM PVC, QUADRANGULAR / LOSANGULAR, FIO 2,11 MM (14 BWG), BITOLA FINAL = *2,8* MM, MALHA *8 X 8* CM, H = 2 M                                                                                                                                                                                                                                                                                                                                                           </t>
  </si>
  <si>
    <t xml:space="preserve">25,18</t>
  </si>
  <si>
    <t xml:space="preserve">TELA DE ARAME GALVANIZADA REVESTIDA EM PVC, QUADRANGULAR / LOSANGULAR, FIO 2,77 MM (12 BWG), BITOLA FINAL = *3,8* MM, MALHA 7,5 X 7,5 CM, H = 2 M                                                                                                                                                                                                                                                                                                                                                         </t>
  </si>
  <si>
    <t xml:space="preserve">43,68</t>
  </si>
  <si>
    <t xml:space="preserve">TELA DE ARAME GALVANIZADA, HEXAGONAL, FIO 0,56 MM (24 BWG), MALHA 1/2", H = 1 M                                                                                                                                                                                                                                                                                                                                                                                                                           </t>
  </si>
  <si>
    <t xml:space="preserve">TELA DE ARAME ONDULADA, FIO *2,77* MM (12 BWG), MALHA 5 X 5 CM, H = 2 M                                                                                                                                                                                                                                                                                                                                                                                                                                   </t>
  </si>
  <si>
    <t xml:space="preserve">40,66</t>
  </si>
  <si>
    <t xml:space="preserve">TELA DE FIBRA DE VIDRO, ACABAMENTO ANTI-ALCALINO, MALHA 10 X 10 MM                                                                                                                                                                                                                                                                                                                                                                                                                                        </t>
  </si>
  <si>
    <t xml:space="preserve">13,72</t>
  </si>
  <si>
    <t xml:space="preserve">TELA EM MALHA HEXAGONAL DE DUPLA TORCAO 8 X 10 CM (ZN/AL REVESTIDO COM POLIMERO), FIO 2,7 MM, COM GEOMANTA OU BIOMANTA, DIMENSOES 4,0 X 2,0 X 0,6 M, COM INCLINACAO DE 70 GRAUS, PARA SOLO REFORCADO                                                                                                                                                                                                                                                                                                      </t>
  </si>
  <si>
    <t xml:space="preserve">1.101,52</t>
  </si>
  <si>
    <t xml:space="preserve">TELA EM METAL PARA ESTUQUE (DEPLOYE)                                                                                                                                                                                                                                                                                                                                                                                                                                                                      </t>
  </si>
  <si>
    <t xml:space="preserve">TELA FACHADEIRA EM POLIETILENO, ROLO DE 3 X 100 M (L X C), COR BRANCA, SEM LOGOMARCA - PARA PROTECAO DE OBRAS                                                                                                                                                                                                                                                                                                                                                                                             </t>
  </si>
  <si>
    <t xml:space="preserve">TELA PLASTICA LARANJA, TIPO TAPUME PARA SINALIZACAO, MALHA RETANGULAR, ROLO 1.20 X 50 M (L X C)                                                                                                                                                                                                                                                                                                                                                                                                           </t>
  </si>
  <si>
    <t xml:space="preserve">TELA PLASTICA TECIDA LISTRADA BRANCA E LARANJA, TIPO GUARDA CORPO, EM POLIETILENO MONOFILADO, ROLO 1,20 X 50 M (L X C)                                                                                                                                                                                                                                                                                                                                                                                    </t>
  </si>
  <si>
    <t xml:space="preserve">TELHA CERAMICA TIPO AMERICANA, COMPRIMENTO DE *45* CM, RENDIMENTO DE *12* TELHAS/M2                                                                                                                                                                                                                                                                                                                                                                                                                       </t>
  </si>
  <si>
    <t xml:space="preserve">TELHA DE BARRO / CERAMICA, NAO ESMALTADA, TIPO COLONIAL, CANAL, PLAN, PAULISTA, COMPRIMENTO DE *44 A 50* CM, RENDIMENTO DE COBERTURA DE *26* TELHAS/M2                                                                                                                                                                                                                                                                                                                                                    </t>
  </si>
  <si>
    <t xml:space="preserve">1.262,02</t>
  </si>
  <si>
    <t xml:space="preserve">TELHA DE BARRO / CERAMICA, NAO ESMALTADA, TIPO ROMANA, AMERICANA, PORTUGUESA, FRANCESA, COMPRIMENTO DE *41* CM,  RENDIMENTO DE *16* TELHAS/M2                                                                                                                                                                                                                                                                                                                                                             </t>
  </si>
  <si>
    <t xml:space="preserve">TELHA DE CONCRETO TIPO CLASSICA, COR CINZA, COMPRIMENTO DE *42* CM,  RENDIMENTO DE *10* TELHAS/M2                                                                                                                                                                                                                                                                                                                                                                                                         </t>
  </si>
  <si>
    <t xml:space="preserve">TELHA DE FIBRA DE VIDRO ONDULADA INCOLOR, E = 0,6 MM, DE *0,50 X 2,44* M                                                                                                                                                                                                                                                                                                                                                                                                                                  </t>
  </si>
  <si>
    <t xml:space="preserve">36,89</t>
  </si>
  <si>
    <t xml:space="preserve">TELHA DE FIBROCIMENTO E = 6 MM, DE 3,00 X 1,06 M (SEM AMIANTO)                                                                                                                                                                                                                                                                                                                                                                                                                                            </t>
  </si>
  <si>
    <t xml:space="preserve">168,82</t>
  </si>
  <si>
    <t xml:space="preserve">TELHA DE FIBROCIMENTO E = 6 MM, DE 4,10 X 1,06 M (SEM AMIANTO)                                                                                                                                                                                                                                                                                                                                                                                                                                            </t>
  </si>
  <si>
    <t xml:space="preserve">251,30</t>
  </si>
  <si>
    <t xml:space="preserve">TELHA DE FIBROCIMENTO E = 6 MM, DE 4,60 X 1,06 M (SEM AMIANTO)                                                                                                                                                                                                                                                                                                                                                                                                                                            </t>
  </si>
  <si>
    <t xml:space="preserve">316,82</t>
  </si>
  <si>
    <t xml:space="preserve">TELHA DE FIBROCIMENTO E = 8 MM, DE 3,00 X 1,06 M (SEM AMIANTO)                                                                                                                                                                                                                                                                                                                                                                                                                                            </t>
  </si>
  <si>
    <t xml:space="preserve">TELHA DE FIBROCIMENTO E = 8 MM, DE 4,10 X 1,06 M (SEM AMIANTO)                                                                                                                                                                                                                                                                                                                                                                                                                                            </t>
  </si>
  <si>
    <t xml:space="preserve">355,18</t>
  </si>
  <si>
    <t xml:space="preserve">TELHA DE FIBROCIMENTO E = 8 MM, DE 4,60 X 1,06 M (SEM AMIANTO)                                                                                                                                                                                                                                                                                                                                                                                                                                            </t>
  </si>
  <si>
    <t xml:space="preserve">420,52</t>
  </si>
  <si>
    <t xml:space="preserve">TELHA DE FIBROCIMENTO ONDULADA E = 4 MM, DE 1,22 X 0,50 M (SEM AMIANTO)                                                                                                                                                                                                                                                                                                                                                                                                                                   </t>
  </si>
  <si>
    <t xml:space="preserve">TELHA DE FIBROCIMENTO ONDULADA E = 4 MM, DE 2,13 X 0,50 M (SEM AMIANTO)                                                                                                                                                                                                                                                                                                                                                                                                                                   </t>
  </si>
  <si>
    <t xml:space="preserve">TELHA DE FIBROCIMENTO ONDULADA E = 4 MM, DE 2,44 X 0,50 M (SEM AMIANTO)                                                                                                                                                                                                                                                                                                                                                                                                                                   </t>
  </si>
  <si>
    <t xml:space="preserve">20,60</t>
  </si>
  <si>
    <t xml:space="preserve">TELHA DE FIBROCIMENTO ONDULADA E = 6 MM, DE 1,53 X 1,10 M (SEM AMIANTO)                                                                                                                                                                                                                                                                                                                                                                                                                                   </t>
  </si>
  <si>
    <t xml:space="preserve">TELHA DE FIBROCIMENTO ONDULADA E = 6 MM, DE 1,83 X 1,10 M (SEM AMIANTO)                                                                                                                                                                                                                                                                                                                                                                                                                                   </t>
  </si>
  <si>
    <t xml:space="preserve">65,90</t>
  </si>
  <si>
    <t xml:space="preserve">TELHA DE FIBROCIMENTO ONDULADA E = 6 MM, DE 2,44 X 1,10 M (SEM AMIANTO)                                                                                                                                                                                                                                                                                                                                                                                                                                   </t>
  </si>
  <si>
    <t xml:space="preserve">TELHA DE FIBROCIMENTO ONDULADA E = 6 MM, DE 3,66 X 1,10 M (SEM AMIANTO)                                                                                                                                                                                                                                                                                                                                                                                                                                   </t>
  </si>
  <si>
    <t xml:space="preserve">128,24</t>
  </si>
  <si>
    <t xml:space="preserve">TELHA DE FIBROCIMENTO ONDULADA E = 8 MM, DE 1,53 X 1,10 M (SEM AMIANTO)                                                                                                                                                                                                                                                                                                                                                                                                                                   </t>
  </si>
  <si>
    <t xml:space="preserve">TELHA DE FIBROCIMENTO ONDULADA E = 8 MM, DE 1,83 X 1,10 M (SEM AMIANTO)                                                                                                                                                                                                                                                                                                                                                                                                                                   </t>
  </si>
  <si>
    <t xml:space="preserve">129,35</t>
  </si>
  <si>
    <t xml:space="preserve">TELHA DE FIBROCIMENTO ONDULADA E = 8 MM, DE 2,44 X 1,10 M (SEM AMIANTO)                                                                                                                                                                                                                                                                                                                                                                                                                                   </t>
  </si>
  <si>
    <t xml:space="preserve">150,32</t>
  </si>
  <si>
    <t xml:space="preserve">TELHA DE FIBROCIMENTO ONDULADA E = 8 MM, DE 3,66 X 1,10 M (SEM AMIANTO)                                                                                                                                                                                                                                                                                                                                                                                                                                   </t>
  </si>
  <si>
    <t xml:space="preserve">212,23</t>
  </si>
  <si>
    <t xml:space="preserve">TELHA DE VIDRO TIPO FRANCESA, *39 X 23* CM                                                                                                                                                                                                                                                                                                                                                                                                                                                                </t>
  </si>
  <si>
    <t xml:space="preserve">75,10</t>
  </si>
  <si>
    <t xml:space="preserve">TELHA ESTRUTURAL DE FIBROCIMENTO 1 ABA, DE 0,52 X 2,00 M (SEM AMIANTO)                                                                                                                                                                                                                                                                                                                                                                                                                                    </t>
  </si>
  <si>
    <t xml:space="preserve">136,33</t>
  </si>
  <si>
    <t xml:space="preserve">TELHA ESTRUTURAL DE FIBROCIMENTO 1 ABA, DE 0,52 X 2,50 M (SEM AMIANTO)                                                                                                                                                                                                                                                                                                                                                                                                                                    </t>
  </si>
  <si>
    <t xml:space="preserve">151,93</t>
  </si>
  <si>
    <t xml:space="preserve">TELHA ESTRUTURAL DE FIBROCIMENTO 1 ABA, DE 0,52 X 3,60 M (SEM AMIANTO)                                                                                                                                                                                                                                                                                                                                                                                                                                    </t>
  </si>
  <si>
    <t xml:space="preserve">229,26</t>
  </si>
  <si>
    <t xml:space="preserve">TELHA ESTRUTURAL DE FIBROCIMENTO 1 ABA, DE 0,52 X 4,00 M (SEM AMIANTO)                                                                                                                                                                                                                                                                                                                                                                                                                                    </t>
  </si>
  <si>
    <t xml:space="preserve">279,30</t>
  </si>
  <si>
    <t xml:space="preserve">TELHA ESTRUTURAL DE FIBROCIMENTO 1 ABA, DE 0,52 X 5,00 M (SEM AMIANTO)                                                                                                                                                                                                                                                                                                                                                                                                                                    </t>
  </si>
  <si>
    <t xml:space="preserve">299,48</t>
  </si>
  <si>
    <t xml:space="preserve">TELHA ESTRUTURAL DE FIBROCIMENTO 1 ABA, DE 0,52 X 5,50 M (SEM AMIANTO)                                                                                                                                                                                                                                                                                                                                                                                                                                    </t>
  </si>
  <si>
    <t xml:space="preserve">319,58</t>
  </si>
  <si>
    <t xml:space="preserve">TELHA ESTRUTURAL DE FIBROCIMENTO 1 ABA, DE 0,52 X 6,50 M (SEM AMIANTO)                                                                                                                                                                                                                                                                                                                                                                                                                                    </t>
  </si>
  <si>
    <t xml:space="preserve">363,77</t>
  </si>
  <si>
    <t xml:space="preserve">TELHA ESTRUTURAL DE FIBROCIMENTO 1 ABA, DE 0,52 X 7,20 M (SEM AMIANTO)                                                                                                                                                                                                                                                                                                                                                                                                                                    </t>
  </si>
  <si>
    <t xml:space="preserve">399,70</t>
  </si>
  <si>
    <t xml:space="preserve">TELHA ESTRUTURAL DE FIBROCIMENTO 2 ABAS, DE 1,00 X 3,00 M (SEM AMIANTO)                                                                                                                                                                                                                                                                                                                                                                                                                                   </t>
  </si>
  <si>
    <t xml:space="preserve">253,35</t>
  </si>
  <si>
    <t xml:space="preserve">TELHA ESTRUTURAL DE FIBROCIMENTO 2 ABAS, DE 1,00 X 4,60 M (SEM AMIANTO)                                                                                                                                                                                                                                                                                                                                                                                                                                   </t>
  </si>
  <si>
    <t xml:space="preserve">421,78</t>
  </si>
  <si>
    <t xml:space="preserve">TELHA ESTRUTURAL DE FIBROCIMENTO 2 ABAS, DE 1,00 X 6,00 M (SEM AMIANTO)                                                                                                                                                                                                                                                                                                                                                                                                                                   </t>
  </si>
  <si>
    <t xml:space="preserve">598,34</t>
  </si>
  <si>
    <t xml:space="preserve">TELHA ESTRUTURAL DE FIBROCIMENTO 2 ABAS, DE 1,00 X 7,40 M (SEM AMIANTO)                                                                                                                                                                                                                                                                                                                                                                                                                                   </t>
  </si>
  <si>
    <t xml:space="preserve">738,59</t>
  </si>
  <si>
    <t xml:space="preserve">TELHA ESTRUTURAL DE FIBROCIMENTO 2 ABAS, DE 1,00 X 8,20 M (SEM AMIANTO)                                                                                                                                                                                                                                                                                                                                                                                                                                   </t>
  </si>
  <si>
    <t xml:space="preserve">825,85</t>
  </si>
  <si>
    <t xml:space="preserve">TELHA ESTRUTURAL DE FIBROCIMENTO 2 ABAS, DE 1,00 X 9,20 M (SEM AMIANTO)                                                                                                                                                                                                                                                                                                                                                                                                                                   </t>
  </si>
  <si>
    <t xml:space="preserve">947,38</t>
  </si>
  <si>
    <t xml:space="preserve">TELHA GALVALUME COM ISOLAMENTO TERMOACUSTICO EM ESPUMA RIGIDA DE POLIURETANO (PU) INJETADO, ESPESSURA DE 30 MM, DENSIDADE DE 35 KG/M3, REVESTIMENTO EM TELHA TRAPEZOIDAL NAS DUAS FACES COM ESPESSURA DE 0,50 MM CADA, ACABAMENTO NATURAL (NAO INCLUI ACESSORIOS DE FIXACAO)                                                                                                                                                                                                                              </t>
  </si>
  <si>
    <t xml:space="preserve">241,13</t>
  </si>
  <si>
    <t xml:space="preserve">TELHA ONDULADA EM ACO ZINCADO, ALTURA DE 17 MM, ESPESSURA DE 0,50 MM, LARGURA UTIL DE APROXIMADAMENTE 985 MM, SEM PINTURA                                                                                                                                                                                                                                                                                                                                                                                 </t>
  </si>
  <si>
    <t xml:space="preserve">69,00</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</si>
  <si>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                                                                                                                                                                                                                                 </t>
  </si>
  <si>
    <t xml:space="preserve">271,52</t>
  </si>
  <si>
    <t xml:space="preserve">TELHA TERMOISOLANTE REVESTIDA EM ACO GALVANIZADO, FACE SUPERIOR EM TELHA TRAPEZOIDAL E FACE INFERIOR EM CHAPA PLANA (SEM ACESSORIOS DE FIXACAO), REVESTIMENTO COM ESPESSURA DE 0,50 MM COM PRE-PINTURA NAS DUAS FACES, NUCLEO EM POLIESTIRENO (EPS) DE 30 MM                                                                                                                                                                                                                                              </t>
  </si>
  <si>
    <t xml:space="preserve">221,52</t>
  </si>
  <si>
    <t xml:space="preserve">TELHA TERMOISOLANTE REVESTIDA EM ACO GALVANIZADO, FACE SUPERIOR EM TELHA TRAPEZOIDAL E FACE INFERIOR EM CHAPA PLANA (SEM ACESSORIOS DE FIXACAO), REVESTIMENTO COM ESPESSURA DE 0,50 MM COM PRE-PINTURA NAS DUAS FACES, NUCLEO EM POLIESTIRENO (EPS) DE 50 MM                                                                                                                                                                                                                                              </t>
  </si>
  <si>
    <t xml:space="preserve">228,75</t>
  </si>
  <si>
    <t xml:space="preserve">TELHA TERMOISOLANTE REVESTIDA EM ACO GALVANIZADO, FACES SUPERIOR E INFERIOR EM TELHA TRAPEZOIDAL (SEM ACESSORIOS DE FIXACAO), REVESTIMENTO COM ESPESSURA DE 0,50 MM COM PRE-PINTURA NAS DUAS FACES, NUCLEO EM POLIESTIRENO (EPS) DE 50 MM                                                                                                                                                                                                                                                                 </t>
  </si>
  <si>
    <t xml:space="preserve">236,21</t>
  </si>
  <si>
    <t xml:space="preserve">TELHA TRAPEZOIDAL EM ACO ZINCADO, SEM PINTURA, ALTURA DE APROXIMADAMENTE 40 MM, ESPESSURA DE 0,50 MM E LARGURA UTIL DE 980 MM                                                                                                                                                                                                                                                                                                                                                                             </t>
  </si>
  <si>
    <t xml:space="preserve">72,10</t>
  </si>
  <si>
    <t xml:space="preserve">TELHA TRAPEZOIDAL EM ALUMINIO, ALTURA DE *38* MM E ESPESSURA DE 0,5 MM (LARGURA TOTAL DE 1056 MM E COMPRIMENTO DE 5000 MM)                                                                                                                                                                                                                                                                                                                                                                                </t>
  </si>
  <si>
    <t xml:space="preserve">464,52</t>
  </si>
  <si>
    <t xml:space="preserve">TELHA TRAPEZOIDAL EM ALUMINIO, ALTURA DE *38* MM E ESPESSURA DE 0,7 MM (LARGURA TOTAL DE 1056 MM E COMPRIMENTO DE 5000 MM)                                                                                                                                                                                                                                                                                                                                                                                </t>
  </si>
  <si>
    <t xml:space="preserve">586,85</t>
  </si>
  <si>
    <t xml:space="preserve">TELHA VIDRO TIPO CANAL OU COLONIAL, C = 46 A 50 CM                                                                                                                                                                                                                                                                                                                                                                                                                                                        </t>
  </si>
  <si>
    <t xml:space="preserve">82,94</t>
  </si>
  <si>
    <t xml:space="preserve">TELHADOR                                                                                                                                                                                                                                                                                                                                                                                                                                                                                                  </t>
  </si>
  <si>
    <t xml:space="preserve">TELHADOR  (MENSALISTA)                                                                                                                                                                                                                                                                                                                                                                                                                                                                                    </t>
  </si>
  <si>
    <t xml:space="preserve">3.026,13</t>
  </si>
  <si>
    <t xml:space="preserve">TERMINAL A COMPRESSAO EM COBRE ESTANHADO PARA CABO 10 MM2, 1 FURO E 1 COMPRESSAO, PARA PARAFUSO DE FIXACAO M6                                                                                                                                                                                                                                                                                                                                                                                             </t>
  </si>
  <si>
    <t xml:space="preserve">TERMINAL A COMPRESSAO EM COBRE ESTANHADO PARA CABO 120 MM2, 1 FURO E 1 COMPRESSAO, PARA PARAFUSO DE FIXACAO M12                                                                                                                                                                                                                                                                                                                                                                                           </t>
  </si>
  <si>
    <t xml:space="preserve">11,26</t>
  </si>
  <si>
    <t xml:space="preserve">TERMINAL A COMPRESSAO EM COBRE ESTANHADO PARA CABO 16 MM2, 1 FURO E 1 COMPRESSAO, PARA PARAFUSO DE FIXACAO M6                                                                                                                                                                                                                                                                                                                                                                                             </t>
  </si>
  <si>
    <t xml:space="preserve">TERMINAL A COMPRESSAO EM COBRE ESTANHADO PARA CABO 2,5 MM2, 1 FURO E 1 COMPRESSAO, PARA PARAFUSO DE FIXACAO M5                                                                                                                                                                                                                                                                                                                                                                                            </t>
  </si>
  <si>
    <t xml:space="preserve">TERMINAL A COMPRESSAO EM COBRE ESTANHADO PARA CABO 25 MM2, 1 FURO E 1 COMPRESSAO, PARA PARAFUSO DE FIXACAO M8                                                                                                                                                                                                                                                                                                                                                                                             </t>
  </si>
  <si>
    <t xml:space="preserve">TERMINAL A COMPRESSAO EM COBRE ESTANHADO PARA CABO 35 MM2, 1 FURO E 1 COMPRESSAO, PARA PARAFUSO DE FIXACAO M8                                                                                                                                                                                                                                                                                                                                                                                             </t>
  </si>
  <si>
    <t xml:space="preserve">3,01</t>
  </si>
  <si>
    <t xml:space="preserve">TERMINAL A COMPRESSAO EM COBRE ESTANHADO PARA CABO 4 MM2, 1 FURO E 1 COMPRESSAO, PARA PARAFUSO DE FIXACAO M5                                                                                                                                                                                                                                                                                                                                                                                              </t>
  </si>
  <si>
    <t xml:space="preserve">TERMINAL A COMPRESSAO EM COBRE ESTANHADO PARA CABO 50 MM2, 1 FURO E 1 COMPRESSAO, PARA PARAFUSO DE FIXACAO M8                                                                                                                                                                                                                                                                                                                                                                                             </t>
  </si>
  <si>
    <t xml:space="preserve">TERMINAL A COMPRESSAO EM COBRE ESTANHADO PARA CABO 6 MM2, 1 FURO E 1 COMPRESSAO, PARA PARAFUSO DE FIXACAO M6                                                                                                                                                                                                                                                                                                                                                                                              </t>
  </si>
  <si>
    <t xml:space="preserve">TERMINAL A COMPRESSAO EM COBRE ESTANHADO PARA CABO 70 MM2, 1 FURO E 1 COMPRESSAO, PARA PARAFUSO DE FIXACAO M10                                                                                                                                                                                                                                                                                                                                                                                            </t>
  </si>
  <si>
    <t xml:space="preserve">6,50</t>
  </si>
  <si>
    <t xml:space="preserve">TERMINAL A COMPRESSAO EM COBRE ESTANHADO PARA CABO 95 MM2, 1 FURO E 1 COMPRESSAO, PARA PARAFUSO DE FIXACAO M12                                                                                                                                                                                                                                                                                                                                                                                            </t>
  </si>
  <si>
    <t xml:space="preserve">8,01</t>
  </si>
  <si>
    <t xml:space="preserve">TERMINAL DE VENTILACAO, 100 MM, SERIE NORMAL, ESGOTO PREDIAL                                                                                                                                                                                                                                                                                                                                                                                                                                              </t>
  </si>
  <si>
    <t xml:space="preserve">TERMINAL DE VENTILACAO, 50 MM, SERIE NORMAL, ESGOTO PREDIAL                                                                                                                                                                                                                                                                                                                                                                                                                                               </t>
  </si>
  <si>
    <t xml:space="preserve">8,45</t>
  </si>
  <si>
    <t xml:space="preserve">TERMINAL DE VENTILACAO, 75 MM, SERIE NORMAL, ESGOTO PREDIAL                                                                                                                                                                                                                                                                                                                                                                                                                                               </t>
  </si>
  <si>
    <t xml:space="preserve">TERMINAL METALICO A PRESSAO PARA 1 CABO DE 120 MM2, COM 1 FURO DE FIXACAO                                                                                                                                                                                                                                                                                                                                                                                                                                 </t>
  </si>
  <si>
    <t xml:space="preserve">TERMINAL METALICO A PRESSAO PARA 1 CABO DE 150 A 185 MM2, COM 2 FUROS PARA FIXACAO                                                                                                                                                                                                                                                                                                                                                                                                                        </t>
  </si>
  <si>
    <t xml:space="preserve">130,11</t>
  </si>
  <si>
    <t xml:space="preserve">TERMINAL METALICO A PRESSAO PARA 1 CABO DE 150 MM2, COM 1 FURO DE FIXACAO                                                                                                                                                                                                                                                                                                                                                                                                                                 </t>
  </si>
  <si>
    <t xml:space="preserve">25,34</t>
  </si>
  <si>
    <t xml:space="preserve">TERMINAL METALICO A PRESSAO PARA 1 CABO DE 16 A 25 MM2, COM 2 FUROS PARA FIXACAO                                                                                                                                                                                                                                                                                                                                                                                                                          </t>
  </si>
  <si>
    <t xml:space="preserve">TERMINAL METALICO A PRESSAO PARA 1 CABO DE 16 MM2, COM 1 FURO DE FIXACAO                                                                                                                                                                                                                                                                                                                                                                                                                                  </t>
  </si>
  <si>
    <t xml:space="preserve">TERMINAL METALICO A PRESSAO PARA 1 CABO DE 185 MM2, COM 1 FURO DE FIXACAO                                                                                                                                                                                                                                                                                                                                                                                                                                 </t>
  </si>
  <si>
    <t xml:space="preserve">27,69</t>
  </si>
  <si>
    <t xml:space="preserve">TERMINAL METALICO A PRESSAO PARA 1 CABO DE 240 MM2, COM 1 FURO DE FIXACAO                                                                                                                                                                                                                                                                                                                                                                                                                                 </t>
  </si>
  <si>
    <t xml:space="preserve">TERMINAL METALICO A PRESSAO PARA 1 CABO DE 25 A 35 MM2, COM 2 FUROS PARA FIXACAO                                                                                                                                                                                                                                                                                                                                                                                                                          </t>
  </si>
  <si>
    <t xml:space="preserve">TERMINAL METALICO A PRESSAO PARA 1 CABO DE 25 MM2, COM 1 FURO DE FIXACAO                                                                                                                                                                                                                                                                                                                                                                                                                                  </t>
  </si>
  <si>
    <t xml:space="preserve">6,60</t>
  </si>
  <si>
    <t xml:space="preserve">TERMINAL METALICO A PRESSAO PARA 1 CABO DE 300 MM2, COM 1 FURO DE FIXACAO                                                                                                                                                                                                                                                                                                                                                                                                                                 </t>
  </si>
  <si>
    <t xml:space="preserve">53,17</t>
  </si>
  <si>
    <t xml:space="preserve">TERMINAL METALICO A PRESSAO PARA 1 CABO DE 35 MM2, COM 1 FURO DE FIXACAO                                                                                                                                                                                                                                                                                                                                                                                                                                  </t>
  </si>
  <si>
    <t xml:space="preserve">6,72</t>
  </si>
  <si>
    <t xml:space="preserve">TERMINAL METALICO A PRESSAO PARA 1 CABO DE 50 A 70 MM2, COM 2 FUROS PARA FIXACAO                                                                                                                                                                                                                                                                                                                                                                                                                          </t>
  </si>
  <si>
    <t xml:space="preserve">63,80</t>
  </si>
  <si>
    <t xml:space="preserve">TERMINAL METALICO A PRESSAO PARA 1 CABO DE 50 MM2, COM 1 FURO DE FIXACAO                                                                                                                                                                                                                                                                                                                                                                                                                                  </t>
  </si>
  <si>
    <t xml:space="preserve">9,22</t>
  </si>
  <si>
    <t xml:space="preserve">TERMINAL METALICO A PRESSAO PARA 1 CABO DE 6 A 10 MM2, COM 1 FURO DE FIXACAO                                                                                                                                                                                                                                                                                                                                                                                                                              </t>
  </si>
  <si>
    <t xml:space="preserve">TERMINAL METALICO A PRESSAO PARA 1 CABO DE 70 MM2, COM 1 FURO DE FIXACAO                                                                                                                                                                                                                                                                                                                                                                                                                                  </t>
  </si>
  <si>
    <t xml:space="preserve">TERMINAL METALICO A PRESSAO PARA 1 CABO DE 95 A 120 MM2, COM 2 FUROS PARA FIXACAO                                                                                                                                                                                                                                                                                                                                                                                                                         </t>
  </si>
  <si>
    <t xml:space="preserve">107,67</t>
  </si>
  <si>
    <t xml:space="preserve">TERMINAL METALICO A PRESSAO PARA 1 CABO DE 95 MM2, COM 1 FURO DE FIXACAO                                                                                                                                                                                                                                                                                                                                                                                                                                  </t>
  </si>
  <si>
    <t xml:space="preserve">16,74</t>
  </si>
  <si>
    <t xml:space="preserve">TERMINAL METALICO A PRESSAO 1 CABO, PARA CABOS DE 4 A 10 MM2, COM 2 FUROS PARA FIXACAO                                                                                                                                                                                                                                                                                                                                                                                                                    </t>
  </si>
  <si>
    <t xml:space="preserve">22,18</t>
  </si>
  <si>
    <t xml:space="preserve">TERMOFUSORA PARA TUBOS E CONEXOES EM PPR COM DIAMETROS DE 20 A 63 MM, POTENCIA DE 800 W, TENSAO 220 V                                                                                                                                                                                                                                                                                                                                                                                                     </t>
  </si>
  <si>
    <t xml:space="preserve">917,20</t>
  </si>
  <si>
    <t xml:space="preserve">TERMOFUSORA PARA TUBOS E CONEXOES EM PPR COM DIAMETROS DE 75 A 110 MM, POTENCIA DE *1100* W, TENSAO 220 V                                                                                                                                                                                                                                                                                                                                                                                                 </t>
  </si>
  <si>
    <t xml:space="preserve">1.287,30</t>
  </si>
  <si>
    <t xml:space="preserve">TERRA VEGETAL (ENSACADA)                                                                                                                                                                                                                                                                                                                                                                                                                                                                                  </t>
  </si>
  <si>
    <t xml:space="preserve">0,77</t>
  </si>
  <si>
    <t xml:space="preserve">TERRA VEGETAL (GRANEL)                                                                                                                                                                                                                                                                                                                                                                                                                                                                                    </t>
  </si>
  <si>
    <t xml:space="preserve">165,00</t>
  </si>
  <si>
    <t xml:space="preserve">TESTEIRA ANTIDERRAPANTE PARA PISO VINILICO *5 X 2,5* CM, E = 2 MM                                                                                                                                                                                                                                                                                                                                                                                                                                         </t>
  </si>
  <si>
    <t xml:space="preserve">14,51</t>
  </si>
  <si>
    <t xml:space="preserve">TIJOLO CERAMICO LAMINADO 5,5 X 11 X 23 CM (L X A X C)                                                                                                                                                                                                                                                                                                                                                                                                                                                     </t>
  </si>
  <si>
    <t xml:space="preserve">TIJOLO CERAMICO MACICO APARENTE *6 X 12 X 24* CM (L X A X C)                                                                                                                                                                                                                                                                                                                                                                                                                                              </t>
  </si>
  <si>
    <t xml:space="preserve">TIJOLO CERAMICO MACICO APARENTE 2 FUROS, *6,5 X 10 X 20* CM (L X A X C)                                                                                                                                                                                                                                                                                                                                                                                                                                   </t>
  </si>
  <si>
    <t xml:space="preserve">TIJOLO CERAMICO MACICO COMUM *5 X 10 X 20* CM (L X A X C)                                                                                                                                                                                                                                                                                                                                                                                                                                                 </t>
  </si>
  <si>
    <t xml:space="preserve">TIJOLO CERAMICO REFRATARIO 2,5 X 11,4 X 22,9 CM (L X A X C)                                                                                                                                                                                                                                                                                                                                                                                                                                               </t>
  </si>
  <si>
    <t xml:space="preserve">TIJOLO CERAMICO REFRATARIO 6,3 X 11,4 X 22,9 CM (L X A X C)                                                                                                                                                                                                                                                                                                                                                                                                                                               </t>
  </si>
  <si>
    <t xml:space="preserve">6,28</t>
  </si>
  <si>
    <t xml:space="preserve">TIL PARA LIGACAO PREDIAL, EM PVC, JE, BBB, DN 100 X 100 MM, PARA REDE COLETORA ESGOTO (NBR 10569)                                                                                                                                                                                                                                                                                                                                                                                                         </t>
  </si>
  <si>
    <t xml:space="preserve">67,31</t>
  </si>
  <si>
    <t xml:space="preserve">TIL TUBO QUEDA, EM PVC, JE, BBB, DN 100 X 100 MM, PARA REDE COLETORA DE ESGOTO (NBR 10569)                                                                                                                                                                                                                                                                                                                                                                                                                </t>
  </si>
  <si>
    <t xml:space="preserve">553,68</t>
  </si>
  <si>
    <t xml:space="preserve">TINTA / REVESTIMENTO A BASE DE RESINA EPOXI COM ALCATRAO, BICOMPONENTE                                                                                                                                                                                                                                                                                                                                                                                                                                    </t>
  </si>
  <si>
    <t xml:space="preserve">74,12</t>
  </si>
  <si>
    <t xml:space="preserve">TINTA A BASE DE RESINA ACRILICA EMULSIONADA EM AGUA, PARA SINALIZACAO HORIZONTAL VIARIA (NBR 13699:2012)                                                                                                                                                                                                                                                                                                                                                                                                  </t>
  </si>
  <si>
    <t xml:space="preserve">TINTA A OLEO BRILHANTE, PARA MADEIRAS E METAIS                                                                                                                                                                                                                                                                                                                                                                                                                                                            </t>
  </si>
  <si>
    <t xml:space="preserve">TINTA ACRILICA A BASE DE SOLVENTE, PARA SINALIZACAO HORIZONTAL VIARIA (NBR 11862)                                                                                                                                                                                                                                                                                                                                                                                                                         </t>
  </si>
  <si>
    <t xml:space="preserve">17,25</t>
  </si>
  <si>
    <t xml:space="preserve">TINTA ACRILICA PREMIUM PARA PISO                                                                                                                                                                                                                                                                                                                                                                                                                                                                          </t>
  </si>
  <si>
    <t xml:space="preserve">15,42</t>
  </si>
  <si>
    <t xml:space="preserve">TINTA ASFALTICA IMPERMEABILIZANTE DILUIDA EM SOLVENTE, PARA MATERIAIS CIMENTICIOS, METAL E MADEIRA                                                                                                                                                                                                                                                                                                                                                                                                        </t>
  </si>
  <si>
    <t xml:space="preserve">TINTA ASFALTICA IMPERMEABILIZANTE DISPERSA EM AGUA, PARA MATERIAIS CIMENTICIOS                                                                                                                                                                                                                                                                                                                                                                                                                            </t>
  </si>
  <si>
    <t xml:space="preserve">11,85</t>
  </si>
  <si>
    <t xml:space="preserve">TINTA BORRACHA CLORADA, ACABAMENTO SEMIBRILHO, QUALQUER COR                                                                                                                                                                                                                                                                                                                                                                                                                                               </t>
  </si>
  <si>
    <t xml:space="preserve">77,21</t>
  </si>
  <si>
    <t xml:space="preserve">TINTA EPOXI BASE AGUA PREMIUM, BRANCA                                                                                                                                                                                                                                                                                                                                                                                                                                                                     </t>
  </si>
  <si>
    <t xml:space="preserve">64,45</t>
  </si>
  <si>
    <t xml:space="preserve">TINTA ESMALTE BASE AGUA PREMIUM ACETINADO                                                                                                                                                                                                                                                                                                                                                                                                                                                                 </t>
  </si>
  <si>
    <t xml:space="preserve">33,33</t>
  </si>
  <si>
    <t xml:space="preserve">TINTA ESMALTE BASE AGUA PREMIUM BRILHANTE                                                                                                                                                                                                                                                                                                                                                                                                                                                                 </t>
  </si>
  <si>
    <t xml:space="preserve">31,50</t>
  </si>
  <si>
    <t xml:space="preserve">TINTA ESMALTE SINTETICO PREMIUM ACETINADO                                                                                                                                                                                                                                                                                                                                                                                                                                                                 </t>
  </si>
  <si>
    <t xml:space="preserve">32,27</t>
  </si>
  <si>
    <t xml:space="preserve">TINTA ESMALTE SINTETICO PREMIUM BRILHANTE                                                                                                                                                                                                                                                                                                                                                                                                                                                                 </t>
  </si>
  <si>
    <t xml:space="preserve">31,24</t>
  </si>
  <si>
    <t xml:space="preserve">TINTA ESMALTE SINTETICO PREMIUM DE DUPLA ACAO GRAFITE FOSCO PARA SUPERFICIES METALICAS FERROSAS                                                                                                                                                                                                                                                                                                                                                                                                           </t>
  </si>
  <si>
    <t xml:space="preserve">TINTA ESMALTE SINTETICO PREMIUM DE EFEITO PROTETOR DE SUPERFICIE METALICA ALUMINIO                                                                                                                                                                                                                                                                                                                                                                                                                        </t>
  </si>
  <si>
    <t xml:space="preserve">38,14</t>
  </si>
  <si>
    <t xml:space="preserve">TINTA ESMALTE SINTETICO PREMIUM FOSCO                                                                                                                                                                                                                                                                                                                                                                                                                                                                     </t>
  </si>
  <si>
    <t xml:space="preserve">31,67</t>
  </si>
  <si>
    <t xml:space="preserve">TINTA ESMALTE SINTETICO STANDARD ACETINADO                                                                                                                                                                                                                                                                                                                                                                                                                                                                </t>
  </si>
  <si>
    <t xml:space="preserve">25,57</t>
  </si>
  <si>
    <t xml:space="preserve">TINTA ESMALTE SINTETICO STANDARD BRILHANTE                                                                                                                                                                                                                                                                                                                                                                                                                                                                </t>
  </si>
  <si>
    <t xml:space="preserve">TINTA ESMALTE SINTETICO STANDARD FOSCO                                                                                                                                                                                                                                                                                                                                                                                                                                                                    </t>
  </si>
  <si>
    <t xml:space="preserve">TINTA LATEX ACRILICA ECONOMICA, COR BRANCA                                                                                                                                                                                                                                                                                                                                                                                                                                                                </t>
  </si>
  <si>
    <t xml:space="preserve">TINTA LATEX ACRILICA PREMIUM, COR BRANCO FOSCO                                                                                                                                                                                                                                                                                                                                                                                                                                                            </t>
  </si>
  <si>
    <t xml:space="preserve">22,99</t>
  </si>
  <si>
    <t xml:space="preserve">TINTA LATEX ACRILICA STANDARD, COR BRANCA                                                                                                                                                                                                                                                                                                                                                                                                                                                                 </t>
  </si>
  <si>
    <t xml:space="preserve">15,05</t>
  </si>
  <si>
    <t xml:space="preserve">TINTA LATEX ACRILICA SUPER PREMIUM, COR BRANCO FOSCO                                                                                                                                                                                                                                                                                                                                                                                                                                                      </t>
  </si>
  <si>
    <t xml:space="preserve">28,02</t>
  </si>
  <si>
    <t xml:space="preserve">TINTA MINERAL IMPERMEAVEL EM PO, BRANCA                                                                                                                                                                                                                                                                                                                                                                                                                                                                   </t>
  </si>
  <si>
    <t xml:space="preserve">TINTA/RESINA ACRILICA PREMIUM PARA CERAMICA                                                                                                                                                                                                                                                                                                                                                                                                                                                               </t>
  </si>
  <si>
    <t xml:space="preserve">33,18</t>
  </si>
  <si>
    <t xml:space="preserve">TIRANTE COM ELO, EM ARAME GALVANIZADO RIGIDO, NUMERO 10, COMPRIMENTO 2000 MM, PARA PENDURAL DE FORRO REMOVIVEL                                                                                                                                                                                                                                                                                                                                                                                            </t>
  </si>
  <si>
    <t xml:space="preserve">5,66</t>
  </si>
  <si>
    <t xml:space="preserve">TIRANTE EM FERRO GALVANIZADO PARA CONTRAVENTAMENTO DE TELHA CANALETE 90, 1/4 " X 400 MM                                                                                                                                                                                                                                                                                                                                                                                                                   </t>
  </si>
  <si>
    <t xml:space="preserve">31,34</t>
  </si>
  <si>
    <t xml:space="preserve">TOALHEIRO PLASTICO TIPO DISPENSER PARA PAPEL TOALHA INTERFOLHADO                                                                                                                                                                                                                                                                                                                                                                                                                                          </t>
  </si>
  <si>
    <t xml:space="preserve">TOMADA INDUSTRIAL DE EMBUTIR 3P+T 30 A, 440 V, COM TRAVA, COM PLACA                                                                                                                                                                                                                                                                                                                                                                                                                                       </t>
  </si>
  <si>
    <t xml:space="preserve">30,28</t>
  </si>
  <si>
    <t xml:space="preserve">TOMADA INDUSTRIAL DE EMBUTIR 3P+T 30 A, 440 V, COM TRAVA, SEM PLACA                                                                                                                                                                                                                                                                                                                                                                                                                                       </t>
  </si>
  <si>
    <t xml:space="preserve">28,53</t>
  </si>
  <si>
    <t xml:space="preserve">TOMADA PARA ANTENA DE TV, CABO COAXIAL DE 9 MM (APENAS MODULO)                                                                                                                                                                                                                                                                                                                                                                                                                                            </t>
  </si>
  <si>
    <t xml:space="preserve">7,33</t>
  </si>
  <si>
    <t xml:space="preserve">TOMADA PARA ANTENA DE TV, CABO COAXIAL DE 9 MM, CONJUNTO MONTADO PARA EMBUTIR 4" X 2" (PLACA + SUPORTE + MODULO)                                                                                                                                                                                                                                                                                                                                                                                          </t>
  </si>
  <si>
    <t xml:space="preserve">TOMADA RJ11, 2 FIOS (APENAS MODULO)                                                                                                                                                                                                                                                                                                                                                                                                                                                                       </t>
  </si>
  <si>
    <t xml:space="preserve">TOMADA RJ11, 2 FIOS, CONJUNTO MONTADO PARA EMBUTIR 4" X 2" (PLACA + SUPORTE + MODULO)                                                                                                                                                                                                                                                                                                                                                                                                                     </t>
  </si>
  <si>
    <t xml:space="preserve">13,55</t>
  </si>
  <si>
    <t xml:space="preserve">TOMADA RJ45, 8 FIOS, CAT 5E (APENAS MODULO)                                                                                                                                                                                                                                                                                                                                                                                                                                                               </t>
  </si>
  <si>
    <t xml:space="preserve">21,54</t>
  </si>
  <si>
    <t xml:space="preserve">TOMADA RJ45, 8 FIOS, CAT 5E, CONJUNTO MONTADO PARA EMBUTIR 4" X 2" (PLACA + SUPORTE + MODULO)                                                                                                                                                                                                                                                                                                                                                                                                             </t>
  </si>
  <si>
    <t xml:space="preserve">23,92</t>
  </si>
  <si>
    <t xml:space="preserve">TOMADA 2P+T 10A, 250V  (APENAS MODULO)                                                                                                                                                                                                                                                                                                                                                                                                                                                                    </t>
  </si>
  <si>
    <t xml:space="preserve">5,23</t>
  </si>
  <si>
    <t xml:space="preserve">TOMADA 2P+T 10A, 250V, CONJUNTO MONTADO PARA EMBUTIR 4" X 2" (PLACA + SUPORTE + MODULO)                                                                                                                                                                                                                                                                                                                                                                                                                   </t>
  </si>
  <si>
    <t xml:space="preserve">6,15</t>
  </si>
  <si>
    <t xml:space="preserve">TOMADA 2P+T 10A, 250V, CONJUNTO MONTADO PARA SOBREPOR 4" X 2" (CAIXA + MODULO)                                                                                                                                                                                                                                                                                                                                                                                                                            </t>
  </si>
  <si>
    <t xml:space="preserve">TOMADA 2P+T 20A 250V, CONJUNTO MONTADO PARA EMBUTIR 4" X 2" (PLACA + SUPORTE + MODULO)                                                                                                                                                                                                                                                                                                                                                                                                                    </t>
  </si>
  <si>
    <t xml:space="preserve">10,65</t>
  </si>
  <si>
    <t xml:space="preserve">TOMADA 2P+T 20A, 250V  (APENAS MODULO)                                                                                                                                                                                                                                                                                                                                                                                                                                                                    </t>
  </si>
  <si>
    <t xml:space="preserve">TOMADAS (2 MODULOS) 2P+T 10A, 250V, CONJUNTO MONTADO PARA EMBUTIR 4" X 2" (PLACA + SUPORTE + MODULOS)                                                                                                                                                                                                                                                                                                                                                                                                     </t>
  </si>
  <si>
    <t xml:space="preserve">11,94</t>
  </si>
  <si>
    <t xml:space="preserve">TOPOGRAFO                                                                                                                                                                                                                                                                                                                                                                                                                                                                                                 </t>
  </si>
  <si>
    <t xml:space="preserve">TOPOGRAFO (MENSALISTA)                                                                                                                                                                                                                                                                                                                                                                                                                                                                                    </t>
  </si>
  <si>
    <t xml:space="preserve">TORNEIRA CROMADA CANO CURTO, SEM BICO, SEM AREJADOR, DE PAREDE, PARA TANQUE E USO GERAL, 1/2 " OU 3/4 " (REF 1143)                                                                                                                                                                                                                                                                                                                                                                                        </t>
  </si>
  <si>
    <t xml:space="preserve">80,06</t>
  </si>
  <si>
    <t xml:space="preserve">TORNEIRA CROMADA DE MESA PARA LAVATORIO, BICA ALTA, COM AREJADOR (REF 1195)                                                                                                                                                                                                                                                                                                                                                                                                                               </t>
  </si>
  <si>
    <t xml:space="preserve">120,15</t>
  </si>
  <si>
    <t xml:space="preserve">TORNEIRA CROMADA DE MESA PARA LAVATORIO, COM SENSOR DE PRESENCA A PILHA, COM AREJADOR EMBUTIDO                                                                                                                                                                                                                                                                                                                                                                                                            </t>
  </si>
  <si>
    <t xml:space="preserve">1.519,22</t>
  </si>
  <si>
    <t xml:space="preserve">TORNEIRA CROMADA DE MESA PARA LAVATORIO, MISTURADOR MONOCOMANDO, BICA BAIXA (REF 2875)                                                                                                                                                                                                                                                                                                                                                                                                                    </t>
  </si>
  <si>
    <t xml:space="preserve">281,92</t>
  </si>
  <si>
    <t xml:space="preserve">TORNEIRA CROMADA DE MESA, PARA COZINHA, BICA MOVEL, COM AREJADOR, 1/2 " OU 3/4 " (REF 1167 / 1168)                                                                                                                                                                                                                                                                                                                                                                                                        </t>
  </si>
  <si>
    <t xml:space="preserve">106,79</t>
  </si>
  <si>
    <t xml:space="preserve">TORNEIRA CROMADA DE MESA, PARA LAVATORIO, TEMPORIZADA PRESSAO FECHAMENTO AUTOMATICO, BICA BAIXA                                                                                                                                                                                                                                                                                                                                                                                                           </t>
  </si>
  <si>
    <t xml:space="preserve">126,24</t>
  </si>
  <si>
    <t xml:space="preserve">TORNEIRA CROMADA DE PAREDE LONGA PARA LAVATORIO, COM AREJADOR, ACIONAMENTO ALAVANCA, 1/4 DE VOLTA (REF 1178)                                                                                                                                                                                                                                                                                                                                                                                              </t>
  </si>
  <si>
    <t xml:space="preserve">159,92</t>
  </si>
  <si>
    <t xml:space="preserve">TORNEIRA CROMADA DE PAREDE, PARA COZINHA, BICA MOVEL, COM AREJADOR, 1/2 " OU 3/4 " (REF 1167 / 1168)                                                                                                                                                                                                                                                                                                                                                                                                      </t>
  </si>
  <si>
    <t xml:space="preserve">106,45</t>
  </si>
  <si>
    <t xml:space="preserve">TORNEIRA CROMADA PARA JARDIM / TANQUE, COM BICO PLASTICO, CANO LONGO, DE PAREDE, PADRAO POPULAR / USO GERAL , 1/2 " OU 3/4 " (REF 1153 / 1130)                                                                                                                                                                                                                                                                                                                                                            </t>
  </si>
  <si>
    <t xml:space="preserve">50,49</t>
  </si>
  <si>
    <t xml:space="preserve">TORNEIRA CROMADA PARA TANQUE / JARDIM, SEM BICO , CANO LONGO, DE PAREDE, PADRAO POPULAR / USO GERAL, 1/2 " OU 3/4 " (REF 1126)                                                                                                                                                                                                                                                                                                                                                                            </t>
  </si>
  <si>
    <t xml:space="preserve">42,75</t>
  </si>
  <si>
    <t xml:space="preserve">TORNEIRA CROMADA, CANO CURTO, COM AREJADOR, SEM BICO PLASTICO, DE PAREDE, PARA USO GERAL,  1/2 " OU 3/4 " (REF 1152 / 1154)                                                                                                                                                                                                                                                                                                                                                                               </t>
  </si>
  <si>
    <t xml:space="preserve">62,13</t>
  </si>
  <si>
    <t xml:space="preserve">TORNEIRA CROMADA, RETA, DE PAREDE, PARA COZINHA, COM AREJADOR, PADRAO POPULAR, 1/2 " OU 3/4 " (REF 1159 / 1160)                                                                                                                                                                                                                                                                                                                                                                                           </t>
  </si>
  <si>
    <t xml:space="preserve">TORNEIRA CROMADA, RETA, DE PAREDE, PARA COZINHA, SEM BICO, SEM AREJADOR, PADRAO POPULAR, 1/2 " OU 3/4 " (REF 1158)                                                                                                                                                                                                                                                                                                                                                                                        </t>
  </si>
  <si>
    <t xml:space="preserve">71,83</t>
  </si>
  <si>
    <t xml:space="preserve">TORNEIRA DE BOIA BALAO METALICO, VAZAO TOTAL, PARA CAIXA D'AGUA, AGUA QUENTE, ROSCA 1/2 ", COM HASTE, TORNEIRA E BALAO METALICOS                                                                                                                                                                                                                                                                                                                                                                          </t>
  </si>
  <si>
    <t xml:space="preserve">97,91</t>
  </si>
  <si>
    <t xml:space="preserve">TORNEIRA DE BOIA BALAO METALICO, VAZAO TOTAL, PARA CAIXA D'AGUA, AGUA QUENTE, ROSCA 3/4 ", COM HASTE, TORNEIRA E BALAO METALICOS                                                                                                                                                                                                                                                                                                                                                                          </t>
  </si>
  <si>
    <t xml:space="preserve">117,74</t>
  </si>
  <si>
    <t xml:space="preserve">TORNEIRA DE BOIA CONVENCIONAL PARA CAIXA D'AGUA, AGUA FRIA, 1.1/2", COM HASTE E TORNEIRA METALICOS E BALAO PLASTICO                                                                                                                                                                                                                                                                                                                                                                                       </t>
  </si>
  <si>
    <t xml:space="preserve">257,12</t>
  </si>
  <si>
    <t xml:space="preserve">TORNEIRA DE BOIA CONVENCIONAL PARA CAIXA D'AGUA, AGUA FRIA, 1.1/4", COM HASTE E TORNEIRA METALICOS E BALAO PLASTICO                                                                                                                                                                                                                                                                                                                                                                                       </t>
  </si>
  <si>
    <t xml:space="preserve">210,95</t>
  </si>
  <si>
    <t xml:space="preserve">TORNEIRA DE BOIA CONVENCIONAL PARA CAIXA D'AGUA, AGUA FRIA, 1/2", COM HASTE E TORNEIRA METALICOS E BALAO PLASTICO                                                                                                                                                                                                                                                                                                                                                                                         </t>
  </si>
  <si>
    <t xml:space="preserve">50,99</t>
  </si>
  <si>
    <t xml:space="preserve">TORNEIRA DE BOIA CONVENCIONAL PARA CAIXA D'AGUA, AGUA FRIA, 3/4", COM HASTE E TORNEIRA METALICOS E BALAO PLASTICO                                                                                                                                                                                                                                                                                                                                                                                         </t>
  </si>
  <si>
    <t xml:space="preserve">55,06</t>
  </si>
  <si>
    <t xml:space="preserve">TORNEIRA DE BOIA CONVENCIONAL PARA CAIXA D'AGUA, 1", AGUA FRIA, COM HASTE E TORNEIRA METALICOS E BALAO PLASTICO                                                                                                                                                                                                                                                                                                                                                                                           </t>
  </si>
  <si>
    <t xml:space="preserve">123,86</t>
  </si>
  <si>
    <t xml:space="preserve">TORNEIRA DE BOIA CONVENCIONAL PARA CAIXA D'AGUA, 2", AGUA FRIA, COM HASTE E TORNEIRA METALICOS E BALAO PLASTICO                                                                                                                                                                                                                                                                                                                                                                                           </t>
  </si>
  <si>
    <t xml:space="preserve">329,90</t>
  </si>
  <si>
    <t xml:space="preserve">TORNEIRA DE BOIA VAZAO TOTAL PARA CAIXA D'AGUA, AGUA FRIA, BITOLA 1/2", COM HASTE E TORNEIRA METALICOS E BALAO PLASTICO                                                                                                                                                                                                                                                                                                                                                                                   </t>
  </si>
  <si>
    <t xml:space="preserve">76,90</t>
  </si>
  <si>
    <t xml:space="preserve">TORNEIRA DE BOIA VAZAO TOTAL PARA CAIXA D'AGUA, AGUA FRIA, BITOLA 1", COM HASTE E TORNEIRA METALICOS E BALAO PLASTICO                                                                                                                                                                                                                                                                                                                                                                                     </t>
  </si>
  <si>
    <t xml:space="preserve">140,59</t>
  </si>
  <si>
    <t xml:space="preserve">TORNEIRA DE BOIA VAZAO TOTAL PARA CAIXA D'AGUA, AGUA FRIA, BITOLA 3/4", COM HASTE E TORNEIRA METALICOS E BALAO PLASTICO                                                                                                                                                                                                                                                                                                                                                                                   </t>
  </si>
  <si>
    <t xml:space="preserve">90,45</t>
  </si>
  <si>
    <t xml:space="preserve">TORNEIRA DE MESA CROMADA PARA LAVATORIO COM SENSOR DE APROXIMACAO ELETRICO, BIVOLT                                                                                                                                                                                                                                                                                                                                                                                                                        </t>
  </si>
  <si>
    <t xml:space="preserve">1.872,32</t>
  </si>
  <si>
    <t xml:space="preserve">TORNEIRA DE MESA PARA LAVATORIO, FIXA, CROMADA, PADRAO POPULAR, 1/2 " OU 3/4 " (REF 1193)                                                                                                                                                                                                                                                                                                                                                                                                                 </t>
  </si>
  <si>
    <t xml:space="preserve">61,47</t>
  </si>
  <si>
    <t xml:space="preserve">TORNEIRA DE METAL AMARELO, PARA TANQUE / JARDIM, DE PAREDE, COM BICO PLASTICO, CANO CURTO, AREA EXTERNA, PADRAO POPULAR / USO GERAL, 1/2 " OU 3/4 " (REF 1128)                                                                                                                                                                                                                                                                                                                                            </t>
  </si>
  <si>
    <t xml:space="preserve">TORNEIRA DE METAL AMARELO, PARA TANQUE / JARDIM, DE PAREDE, SEM BICO, CANO CURTO, PADRAO POPULAR / USO GERAL, 1/2 " OU 3/4 " (REF 1120)                                                                                                                                                                                                                                                                                                                                                                   </t>
  </si>
  <si>
    <t xml:space="preserve">TORNEIRA ELETRICA DE PAREDE, BICA ALTA, PARA COZINHA, 5500 W (110/220 V)                                                                                                                                                                                                                                                                                                                                                                                                                                  </t>
  </si>
  <si>
    <t xml:space="preserve">151,57</t>
  </si>
  <si>
    <t xml:space="preserve">TORNEIRA PLASTICA DE BOIA CONVENCIONAL PARA CAIXA DE AGUA, AGUA FRIA, 3/4 ", COM HASTE METALICA E COM TORNEIRA E BALAO PLASTICOS (PADRAO POPULAR)                                                                                                                                                                                                                                                                                                                                                         </t>
  </si>
  <si>
    <t xml:space="preserve">31,95</t>
  </si>
  <si>
    <t xml:space="preserve">TORNEIRA PLASTICA DE BOIA PARA CAIXA DE DESCARGA,  1/2", BALAO E TORNEIRA PLASTICOS, COM HASTE METALICA                                                                                                                                                                                                                                                                                                                                                                                                   </t>
  </si>
  <si>
    <t xml:space="preserve">TORNEIRA PLASTICA DE MESA, BICA MOVEL, PARA COZINHA 1/2 "                                                                                                                                                                                                                                                                                                                                                                                                                                                 </t>
  </si>
  <si>
    <t xml:space="preserve">34,10</t>
  </si>
  <si>
    <t xml:space="preserve">TORNEIRA PLASTICA PARA TANQUE 1/2 " OU 3/4 " COM BICO PARA MANGUEIRA                                                                                                                                                                                                                                                                                                                                                                                                                                      </t>
  </si>
  <si>
    <t xml:space="preserve">25,89</t>
  </si>
  <si>
    <t xml:space="preserve">TRANSFORMADOR TRIFASICO DE DISTRIBUICAO, POTENCIA DE 1000 KVA, TENSAO NOMINAL DE 15 KV, TENSAO SECUNDARIA DE 220/127V, EM OLEO ISOLANTE TIPO MINERAL                                                                                                                                                                                                                                                                                                                                                      </t>
  </si>
  <si>
    <t xml:space="preserve">93.923,88</t>
  </si>
  <si>
    <t xml:space="preserve">TRANSFORMADOR TRIFASICO DE DISTRIBUICAO, POTENCIA DE 112,5 KVA, TENSAO NOMINAL DE 15 KV, TENSAO SECUNDARIA DE 220/127V, EM OLEO ISOLANTE TIPO MINERAL                                                                                                                                                                                                                                                                                                                                                     </t>
  </si>
  <si>
    <t xml:space="preserve">14.518,62</t>
  </si>
  <si>
    <t xml:space="preserve">TRANSFORMADOR TRIFASICO DE DISTRIBUICAO, POTENCIA DE 15 KVA, TENSAO NOMINAL DE 15 KV, TENSAO SECUNDARIA DE 220/127V, EM OLEO ISOLANTE TIPO MINERAL                                                                                                                                                                                                                                                                                                                                                        </t>
  </si>
  <si>
    <t xml:space="preserve">6.659,91</t>
  </si>
  <si>
    <t xml:space="preserve">TRANSFORMADOR TRIFASICO DE DISTRIBUICAO, POTENCIA DE 150 KVA, TENSAO NOMINAL DE 15 KV, TENSAO SECUNDARIA DE 220/127V, EM OLEO ISOLANTE TIPO MINERAL                                                                                                                                                                                                                                                                                                                                                       </t>
  </si>
  <si>
    <t xml:space="preserve">18.311,44</t>
  </si>
  <si>
    <t xml:space="preserve">TRANSFORMADOR TRIFASICO DE DISTRIBUICAO, POTENCIA DE 1500 KVA, TENSAO NOMINAL DE 15 KV, TENSAO SECUNDARIA DE 220/127V, EM OLEO ISOLANTE TIPO MINERAL                                                                                                                                                                                                                                                                                                                                                      </t>
  </si>
  <si>
    <t xml:space="preserve">118.763,48</t>
  </si>
  <si>
    <t xml:space="preserve">TRANSFORMADOR TRIFASICO DE DISTRIBUICAO, POTENCIA DE 225 KVA, TENSAO NOMINAL DE 15 KV, TENSAO SECUNDARIA DE 220/127V, EM OLEO ISOLANTE TIPO MINERAL                                                                                                                                                                                                                                                                                                                                                       </t>
  </si>
  <si>
    <t xml:space="preserve">25.688,25</t>
  </si>
  <si>
    <t xml:space="preserve">TRANSFORMADOR TRIFASICO DE DISTRIBUICAO, POTENCIA DE 30 KVA, TENSAO NOMINAL DE 15 KV, TENSAO SECUNDARIA DE 220/127V, EM OLEO ISOLANTE TIPO MINERAL                                                                                                                                                                                                                                                                                                                                                        </t>
  </si>
  <si>
    <t xml:space="preserve">8.134,61</t>
  </si>
  <si>
    <t xml:space="preserve">TRANSFORMADOR TRIFASICO DE DISTRIBUICAO, POTENCIA DE 300 KVA, TENSAO NOMINAL DE 15 KV, TENSAO SECUNDARIA DE 220/127V, EM OLEO ISOLANTE TIPO MINERAL                                                                                                                                                                                                                                                                                                                                                       </t>
  </si>
  <si>
    <t xml:space="preserve">29.969,63</t>
  </si>
  <si>
    <t xml:space="preserve">TRANSFORMADOR TRIFASICO DE DISTRIBUICAO, POTENCIA DE 45 KVA, TENSAO NOMINAL DE 15 KV, TENSAO SECUNDARIA DE 220/127V, EM OLEO ISOLANTE TIPO MINERAL                                                                                                                                                                                                                                                                                                                                                        </t>
  </si>
  <si>
    <t xml:space="preserve">9.086,03</t>
  </si>
  <si>
    <t xml:space="preserve">TRANSFORMADOR TRIFASICO DE DISTRIBUICAO, POTENCIA DE 500 KVA, TENSAO NOMINAL DE 15 KV, TENSAO SECUNDARIA DE 220/127V, EM OLEO ISOLANTE TIPO MINERAL                                                                                                                                                                                                                                                                                                                                                       </t>
  </si>
  <si>
    <t xml:space="preserve">48.905,68</t>
  </si>
  <si>
    <t xml:space="preserve">TRANSFORMADOR TRIFASICO DE DISTRIBUICAO, POTENCIA DE 75 KVA, TENSAO NOMINAL DE 15 KV, TENSAO SECUNDARIA DE 220/127V, EM OLEO ISOLANTE TIPO MINERAL                                                                                                                                                                                                                                                                                                                                                        </t>
  </si>
  <si>
    <t xml:space="preserve">11.750,00</t>
  </si>
  <si>
    <t xml:space="preserve">TRANSFORMADOR TRIFASICO DE DISTRIBUICAO, POTENCIA DE 750 KVA, TENSAO NOMINAL DE 15 KV, TENSAO SECUNDARIA DE 220/127V, EM OLEO ISOLANTE TIPO MINERAL                                                                                                                                                                                                                                                                                                                                                       </t>
  </si>
  <si>
    <t xml:space="preserve">67.082,50</t>
  </si>
  <si>
    <t xml:space="preserve">TRANSPORTE - HORISTA (COLETADO CAIXA)                                                                                                                                                                                                                                                                                                                                                                                                                                                                     </t>
  </si>
  <si>
    <t xml:space="preserve">0,75</t>
  </si>
  <si>
    <t xml:space="preserve">TRANSPORTE - MENSALISTA (COLETADO CAIXA)                                                                                                                                                                                                                                                                                                                                                                                                                                                                  </t>
  </si>
  <si>
    <t xml:space="preserve">140,76</t>
  </si>
  <si>
    <t xml:space="preserve">TRATOR DE ESTEIRAS, POTENCIA BRUTA DE 133 HP, PESO OPERACIONAL DE 14 T, COM LAMINA COM CAPACIDADE DE 3,00 M3                                                                                                                                                                                                                                                                                                                                                                                              </t>
  </si>
  <si>
    <t xml:space="preserve">879.448,23</t>
  </si>
  <si>
    <t xml:space="preserve">TRATOR DE ESTEIRAS, POTENCIA BRUTA DE 347 HP, PESO OPERACIONAL DE 38,5 T, COM ESCARIFICADOR E LAMINA COM CAPACIDADE DE 4,70M3                                                                                                                                                                                                                                                                                                                                                                             </t>
  </si>
  <si>
    <t xml:space="preserve">3.623.017,32</t>
  </si>
  <si>
    <t xml:space="preserve">TRATOR DE ESTEIRAS, POTENCIA DE 100 HP, PESO OPERACIONAL DE 9,4 T, COM LAMINA COM CAPACIDADE DE 2,19 M3                                                                                                                                                                                                                                                                                                                                                                                                   </t>
  </si>
  <si>
    <t xml:space="preserve">853.193,32</t>
  </si>
  <si>
    <t xml:space="preserve">TRATOR DE ESTEIRAS, POTENCIA DE 150 HP, PESO OPERACIONAL DE 16,7 T, COM RODA MOTRIZ ELEVADA E LAMINA COM CONTATO DE 3,18M3                                                                                                                                                                                                                                                                                                                                                                                </t>
  </si>
  <si>
    <t xml:space="preserve">1.106.075,33</t>
  </si>
  <si>
    <t xml:space="preserve">TRATOR DE ESTEIRAS, POTENCIA DE 170 HP, PESO OPERACIONAL DE 19 T, COM LAMINA COM CAPACIDADE DE 5,2 M3                                                                                                                                                                                                                                                                                                                                                                                                     </t>
  </si>
  <si>
    <t xml:space="preserve">1.099.310,24</t>
  </si>
  <si>
    <t xml:space="preserve">TRATOR DE ESTEIRAS, POTENCIA DE 347 HP, PESO OPERACIONAL DE 38,5 T, COM LAMINA COM CAPACIDADE DE 8,70M3                                                                                                                                                                                                                                                                                                                                                                                                   </t>
  </si>
  <si>
    <t xml:space="preserve">TRATOR DE ESTEIRAS, POTENCIA NO VOLANTE DE 200 HP, PESO OPERACIONAL DE 20,1 T, COM RODA MOTRIZ ELEVADA E LAMINA COM CAPACIDADE DE 3,89 M3                                                                                                                                                                                                                                                                                                                                                                 </t>
  </si>
  <si>
    <t xml:space="preserve">1.629.414,65</t>
  </si>
  <si>
    <t xml:space="preserve">TRATOR DE ESTEIRAS, POTENCIA 125 HP, PESO OPERACIONAL DE 12,9 T, COM LAMINA COM CAPACIDADE DE 2,7 M3                                                                                                                                                                                                                                                                                                                                                                                                      </t>
  </si>
  <si>
    <t xml:space="preserve">892.978,19</t>
  </si>
  <si>
    <t xml:space="preserve">TRATOR DE PNEUS COM POTENCIA DE 105 CV, TRACAO 4 X 4, PESO COM LASTRO DE 5775 KG                                                                                                                                                                                                                                                                                                                                                                                                                          </t>
  </si>
  <si>
    <t xml:space="preserve">264.953,25</t>
  </si>
  <si>
    <t xml:space="preserve">TRATOR DE PNEUS COM POTENCIA DE 122 CV, TRACAO 4 X 4, PESO COM LASTRO DE 4510 KG                                                                                                                                                                                                                                                                                                                                                                                                                          </t>
  </si>
  <si>
    <t xml:space="preserve">307.009,32</t>
  </si>
  <si>
    <t xml:space="preserve">TRATOR DE PNEUS COM POTENCIA DE 15 CV, PESO COM LASTRO DE 1160 KG                                                                                                                                                                                                                                                                                                                                                                                                                                         </t>
  </si>
  <si>
    <t xml:space="preserve">90.420,54</t>
  </si>
  <si>
    <t xml:space="preserve">TRATOR DE PNEUS COM POTENCIA DE 50 CV, TRACAO 4 X 2, PESO COM LASTRO DE 2714 KG                                                                                                                                                                                                                                                                                                                                                                                                                           </t>
  </si>
  <si>
    <t xml:space="preserve">146.630,58</t>
  </si>
  <si>
    <t xml:space="preserve">TRATOR DE PNEUS COM POTENCIA DE 85 CV, TRACAO 4 X 4, PESO COM LASTRO DE 4675 KG                                                                                                                                                                                                                                                                                                                                                                                                                           </t>
  </si>
  <si>
    <t xml:space="preserve">225.000,00</t>
  </si>
  <si>
    <t xml:space="preserve">TRATOR DE PNEUS COM POTENCIA DE 85 CV, TURBO,  PESO COM LASTRO DE 4900 KG                                                                                                                                                                                                                                                                                                                                                                                                                                 </t>
  </si>
  <si>
    <t xml:space="preserve">216.746,48</t>
  </si>
  <si>
    <t xml:space="preserve">TRATOR DE PNEUS COM POTENCIA DE 95 CV, TRACAO 4 X 4, PESO MAXIMO DE 5225 KG                                                                                                                                                                                                                                                                                                                                                                                                                               </t>
  </si>
  <si>
    <t xml:space="preserve">241.822,41</t>
  </si>
  <si>
    <t xml:space="preserve">TRAVA / PRENDEDOR DE PORTA, EM LATAO CROMADO, MONTADO EM PISO                                                                                                                                                                                                                                                                                                                                                                                                                                             </t>
  </si>
  <si>
    <t xml:space="preserve">TRAVA-QUEDAS EM ACO PARA CORDA DE 12 MM, EXTENSOR DE 25 X 300 MM, COM MOSQUETAO TIPO GANCHO TRAVA DUPLA                                                                                                                                                                                                                                                                                                                                                                                                   </t>
  </si>
  <si>
    <t xml:space="preserve">164,50</t>
  </si>
  <si>
    <t xml:space="preserve">TRELICA NERVURADA (ESPACADOR), ALTURA = 120,0 MM, DIAMETRO DOS BANZOS INFERIORES E SUPERIOR = 6,0 MM, DIAMETRO DA DIAGONAL = 4,2 MM                                                                                                                                                                                                                                                                                                                                                                       </t>
  </si>
  <si>
    <t xml:space="preserve">7,22</t>
  </si>
  <si>
    <t xml:space="preserve">TRILHO PANTOGRAFICO CONCAVO, TIPO U, EM ALUMINIO, COM DIMENSOES DE APROX *35 X 35* MM, PARA ROLDANA DE PORTA DE CORRER                                                                                                                                                                                                                                                                                                                                                                                    </t>
  </si>
  <si>
    <t xml:space="preserve">16,28</t>
  </si>
  <si>
    <t xml:space="preserve">TRILHO PANTOGRAFICO RETO, EM ALUMINIO, TIPO U, COM DIMENSOES DE *38 X 38* MM PARA PORTA DE CORRER                                                                                                                                                                                                                                                                                                                                                                                                         </t>
  </si>
  <si>
    <t xml:space="preserve">33,31</t>
  </si>
  <si>
    <t xml:space="preserve">TRILHO QUADRADO FRIZADO PARA RODIZIO (VERGALHAO MACICO), EM ALUMINIO, COM DIMENSOES DE *6 X 6* MM                                                                                                                                                                                                                                                                                                                                                                                                         </t>
  </si>
  <si>
    <t xml:space="preserve">6,53</t>
  </si>
  <si>
    <t xml:space="preserve">TROLEY MANUAL CAPACIDADE 1 T                                                                                                                                                                                                                                                                                                                                                                                                                                                                              </t>
  </si>
  <si>
    <t xml:space="preserve">533,12</t>
  </si>
  <si>
    <t xml:space="preserve">TUBO / MANGUEIRA PRETA EM POLIETILENO, LINHA PESADA OU REFORCADA, TIPO ESPAGUETE, PARA INJECAO DE CALDA DE CIMENTO, D = 1/2", ESPESSURA 1,5 MM                                                                                                                                                                                                                                                                                                                                                            </t>
  </si>
  <si>
    <t xml:space="preserve">TUBO ACO CARBONO COM COSTURA, NBR 5580, CLASSE L, DN = 15 MM, E = 2,25 MM, 1,06 KG/M                                                                                                                                                                                                                                                                                                                                                                                                                      </t>
  </si>
  <si>
    <t xml:space="preserve">TUBO ACO CARBONO COM COSTURA, NBR 5580, CLASSE L, DN = 25 MM, E = 2,65 MM, 2,02 KG/M                                                                                                                                                                                                                                                                                                                                                                                                                      </t>
  </si>
  <si>
    <t xml:space="preserve">TUBO ACO CARBONO COM COSTURA, NBR 5580, CLASSE L, DN = 40 MM, E = 3,0 MM, 3,34 KG/M                                                                                                                                                                                                                                                                                                                                                                                                                       </t>
  </si>
  <si>
    <t xml:space="preserve">54,79</t>
  </si>
  <si>
    <t xml:space="preserve">TUBO ACO CARBONO COM COSTURA, NBR 5580, CLASSE L, DN = 80 MM, E = 3,35 MM, 7,07 KG/M                                                                                                                                                                                                                                                                                                                                                                                                                      </t>
  </si>
  <si>
    <t xml:space="preserve">116,27</t>
  </si>
  <si>
    <t xml:space="preserve">TUBO ACO CARBONO COM COSTURA, NBR 5580, CLASSE M, DN = 25 MM, E = 3,35 MM, *2,50* KG//M                                                                                                                                                                                                                                                                                                                                                                                                                   </t>
  </si>
  <si>
    <t xml:space="preserve">40,42</t>
  </si>
  <si>
    <t xml:space="preserve">TUBO ACO CARBONO COM COSTURA, NBR 5580, CLASSE M, DN = 40 MM, E = 3,35 MM, *3,71* KG//M                                                                                                                                                                                                                                                                                                                                                                                                                   </t>
  </si>
  <si>
    <t xml:space="preserve">63,89</t>
  </si>
  <si>
    <t xml:space="preserve">TUBO ACO CARBONO COM COSTURA, NBR 5580, CLASSE M, DN = 80 MM, E = 4,05 MM, *8,47* KG/M                                                                                                                                                                                                                                                                                                                                                                                                                    </t>
  </si>
  <si>
    <t xml:space="preserve">136,89</t>
  </si>
  <si>
    <t xml:space="preserve">TUBO ACO CARBONO SEM COSTURA 1 1/2", E= *3,68 MM, SCHEDULE 40, 4,05 KG/M                                                                                                                                                                                                                                                                                                                                                                                                                                  </t>
  </si>
  <si>
    <t xml:space="preserve">76,64</t>
  </si>
  <si>
    <t xml:space="preserve">TUBO ACO CARBONO SEM COSTURA 1 1/4", E= *3,56 MM, SCHEDULE 40, *3,38* KG/M                                                                                                                                                                                                                                                                                                                                                                                                                                </t>
  </si>
  <si>
    <t xml:space="preserve">70,33</t>
  </si>
  <si>
    <t xml:space="preserve">TUBO ACO CARBONO SEM COSTURA 1/2", E= *2,77 MM, SCHEDULE 40, *1,27 KG/M                                                                                                                                                                                                                                                                                                                                                                                                                                   </t>
  </si>
  <si>
    <t xml:space="preserve">34,18</t>
  </si>
  <si>
    <t xml:space="preserve">TUBO ACO CARBONO SEM COSTURA 1/2", E= *3,73 MM, SCHEDULE 80, *1,62 KG/M                                                                                                                                                                                                                                                                                                                                                                                                                                   </t>
  </si>
  <si>
    <t xml:space="preserve">45,36</t>
  </si>
  <si>
    <t xml:space="preserve">TUBO ACO CARBONO SEM COSTURA 1", E= *3,38 MM, SCHEDULE 40, *2,50* KG/M                                                                                                                                                                                                                                                                                                                                                                                                                                    </t>
  </si>
  <si>
    <t xml:space="preserve">52,48</t>
  </si>
  <si>
    <t xml:space="preserve">TUBO ACO CARBONO SEM COSTURA 14", E= *11,13 MM, SCHEDULE 40, *94,55 KG/M                                                                                                                                                                                                                                                                                                                                                                                                                                  </t>
  </si>
  <si>
    <t xml:space="preserve">1.625,21</t>
  </si>
  <si>
    <t xml:space="preserve">TUBO ACO CARBONO SEM COSTURA 2 1/2", E = 5,16 MM, SCHEDULE 40 (8,62 KG/M)                                                                                                                                                                                                                                                                                                                                                                                                                                 </t>
  </si>
  <si>
    <t xml:space="preserve">152,38</t>
  </si>
  <si>
    <t xml:space="preserve">TUBO ACO CARBONO SEM COSTURA 2", E= *3,91* MM, SCHEDULE 40, *5,43* KG/M                                                                                                                                                                                                                                                                                                                                                                                                                                   </t>
  </si>
  <si>
    <t xml:space="preserve">94,05</t>
  </si>
  <si>
    <t xml:space="preserve">TUBO ACO CARBONO SEM COSTURA 20", E= *12,70 MM, SCHEDULE 30, *154,97 KG/M                                                                                                                                                                                                                                                                                                                                                                                                                                 </t>
  </si>
  <si>
    <t xml:space="preserve">3.118,45</t>
  </si>
  <si>
    <t xml:space="preserve">TUBO ACO CARBONO SEM COSTURA 20", E= *6,35 MM,  SCHEDULE 10, *78,46 KG/M                                                                                                                                                                                                                                                                                                                                                                                                                                  </t>
  </si>
  <si>
    <t xml:space="preserve">1.728,08</t>
  </si>
  <si>
    <t xml:space="preserve">TUBO ACO CARBONO SEM COSTURA 3/4", E= *2,87 MM, SCHEDULE 40, *1,69 KG/M                                                                                                                                                                                                                                                                                                                                                                                                                                   </t>
  </si>
  <si>
    <t xml:space="preserve">46,63</t>
  </si>
  <si>
    <t xml:space="preserve">TUBO ACO CARBONO SEM COSTURA 3/4", E= *3,91 MM, SCHEDULE 80, *2,19 KG/M.                                                                                                                                                                                                                                                                                                                                                                                                                                  </t>
  </si>
  <si>
    <t xml:space="preserve">58,76</t>
  </si>
  <si>
    <t xml:space="preserve">TUBO ACO CARBONO SEM COSTURA 3", E= *5,49 MM, SCHEDULE 40, *11,28* KG/M                                                                                                                                                                                                                                                                                                                                                                                                                                   </t>
  </si>
  <si>
    <t xml:space="preserve">191,85</t>
  </si>
  <si>
    <t xml:space="preserve">TUBO ACO CARBONO SEM COSTURA 4", E= *6,02 MM, SCHEDULE 40, *16,06 KG/M                                                                                                                                                                                                                                                                                                                                                                                                                                    </t>
  </si>
  <si>
    <t xml:space="preserve">TUBO ACO CARBONO SEM COSTURA 4", E= *8,56 MM, SCHEDULE 80, *22,31 KG/M                                                                                                                                                                                                                                                                                                                                                                                                                                    </t>
  </si>
  <si>
    <t xml:space="preserve">399,05</t>
  </si>
  <si>
    <t xml:space="preserve">TUBO ACO CARBONO SEM COSTURA 5", E= *6,55 MM, SCHEDULE 40, *21,75* KG/M                                                                                                                                                                                                                                                                                                                                                                                                                                   </t>
  </si>
  <si>
    <t xml:space="preserve">437,87</t>
  </si>
  <si>
    <t xml:space="preserve">TUBO ACO CARBONO SEM COSTURA 6", E= *10,97 MM, SCHEDULE 80, *42,56 KG/M                                                                                                                                                                                                                                                                                                                                                                                                                                   </t>
  </si>
  <si>
    <t xml:space="preserve">752,39</t>
  </si>
  <si>
    <t xml:space="preserve">TUBO ACO CARBONO SEM COSTURA 6", E= 7,11 MM,  SCHEDULE 40, *28,26 KG/M                                                                                                                                                                                                                                                                                                                                                                                                                                    </t>
  </si>
  <si>
    <t xml:space="preserve">492,89</t>
  </si>
  <si>
    <t xml:space="preserve">TUBO ACO CARBONO SEM COSTURA 8", E= *12,70 MM, SCHEDULE 80, *64,64 KG/M                                                                                                                                                                                                                                                                                                                                                                                                                                   </t>
  </si>
  <si>
    <t xml:space="preserve">988,78</t>
  </si>
  <si>
    <t xml:space="preserve">TUBO ACO CARBONO SEM COSTURA 8", E= *6,35 MM,  SCHEDULE 20, *33,27 KG/M                                                                                                                                                                                                                                                                                                                                                                                                                                   </t>
  </si>
  <si>
    <t xml:space="preserve">571,87</t>
  </si>
  <si>
    <t xml:space="preserve">TUBO ACO CARBONO SEM COSTURA 8", E= *7,04 MM, SCHEDULE 30, *36,75 KG/M                                                                                                                                                                                                                                                                                                                                                                                                                                    </t>
  </si>
  <si>
    <t xml:space="preserve">623,86</t>
  </si>
  <si>
    <t xml:space="preserve">TUBO ACO CARBONO SEM COSTURA 8", E= *8,18 MM, SCHEDULE 40, *42,55 KG/M                                                                                                                                                                                                                                                                                                                                                                                                                                    </t>
  </si>
  <si>
    <t xml:space="preserve">742,14</t>
  </si>
  <si>
    <t xml:space="preserve">TUBO ACO GALVANIZADO COM COSTURA, CLASSE LEVE, DN 100 MM ( 4"),  E = 3,75 MM,  *10,55* KG/M (NBR 5580)                                                                                                                                                                                                                                                                                                                                                                                                    </t>
  </si>
  <si>
    <t xml:space="preserve">205,46</t>
  </si>
  <si>
    <t xml:space="preserve">TUBO ACO GALVANIZADO COM COSTURA, CLASSE LEVE, DN 15 MM ( 1/2"),  E = 2,25 MM,  *1,2* KG/M (NBR 5580)                                                                                                                                                                                                                                                                                                                                                                                                     </t>
  </si>
  <si>
    <t xml:space="preserve">24,00</t>
  </si>
  <si>
    <t xml:space="preserve">TUBO ACO GALVANIZADO COM COSTURA, CLASSE LEVE, DN 20 MM ( 3/4"),  E = 2,25 MM,  *1,3* KG/M (NBR 5580)                                                                                                                                                                                                                                                                                                                                                                                                     </t>
  </si>
  <si>
    <t xml:space="preserve">31,25</t>
  </si>
  <si>
    <t xml:space="preserve">TUBO ACO GALVANIZADO COM COSTURA, CLASSE LEVE, DN 25 MM ( 1"),  E = 2,65 MM,  *2,11* KG/M (NBR 5580)                                                                                                                                                                                                                                                                                                                                                                                                      </t>
  </si>
  <si>
    <t xml:space="preserve">TUBO ACO GALVANIZADO COM COSTURA, CLASSE LEVE, DN 32 MM ( 1 1/4"),  E = 2,65 MM,  *2,71* KG/M (NBR 5580)                                                                                                                                                                                                                                                                                                                                                                                                  </t>
  </si>
  <si>
    <t xml:space="preserve">61,16</t>
  </si>
  <si>
    <t xml:space="preserve">TUBO ACO GALVANIZADO COM COSTURA, CLASSE LEVE, DN 40 MM ( 1 1/2"),  E = 3,00 MM,  *3,48* KG/M (NBR 5580)                                                                                                                                                                                                                                                                                                                                                                                                  </t>
  </si>
  <si>
    <t xml:space="preserve">67,58</t>
  </si>
  <si>
    <t xml:space="preserve">TUBO ACO GALVANIZADO COM COSTURA, CLASSE LEVE, DN 50 MM ( 2"),  E = 3,00 MM,  *4,40* KG/M (NBR 5580)                                                                                                                                                                                                                                                                                                                                                                                                      </t>
  </si>
  <si>
    <t xml:space="preserve">88,19</t>
  </si>
  <si>
    <t xml:space="preserve">TUBO ACO GALVANIZADO COM COSTURA, CLASSE LEVE, DN 65 MM ( 2 1/2"),  E = 3,35 MM, * 6,23* KG/M (NBR 5580)                                                                                                                                                                                                                                                                                                                                                                                                  </t>
  </si>
  <si>
    <t xml:space="preserve">123,40</t>
  </si>
  <si>
    <t xml:space="preserve">TUBO ACO GALVANIZADO COM COSTURA, CLASSE LEVE, DN 80 MM ( 3"),  E = 3,35 MM, *7,32* KG/M (NBR 5580)                                                                                                                                                                                                                                                                                                                                                                                                       </t>
  </si>
  <si>
    <t xml:space="preserve">141,77</t>
  </si>
  <si>
    <t xml:space="preserve">TUBO ACO GALVANIZADO COM COSTURA, CLASSE MEDIA, DN 1.1/2", E = *3,25* MM, PESO *3,61* KG/M (NBR 5580)                                                                                                                                                                                                                                                                                                                                                                                                     </t>
  </si>
  <si>
    <t xml:space="preserve">67,65</t>
  </si>
  <si>
    <t xml:space="preserve">TUBO ACO GALVANIZADO COM COSTURA, CLASSE MEDIA, DN 1.1/4", E = *3,25* MM, PESO *3,14* KG/M (NBR 5580)                                                                                                                                                                                                                                                                                                                                                                                                     </t>
  </si>
  <si>
    <t xml:space="preserve">58,23</t>
  </si>
  <si>
    <t xml:space="preserve">TUBO ACO GALVANIZADO COM COSTURA, CLASSE MEDIA, DN 1/2", E = *2,65* MM, PESO *1,22* KG/M (NBR 5580)                                                                                                                                                                                                                                                                                                                                                                                                       </t>
  </si>
  <si>
    <t xml:space="preserve">24,60</t>
  </si>
  <si>
    <t xml:space="preserve">TUBO ACO GALVANIZADO COM COSTURA, CLASSE MEDIA, DN 1", E = 3,38 MM, PESO 2,50 KG/M (NBR 5580)                                                                                                                                                                                                                                                                                                                                                                                                             </t>
  </si>
  <si>
    <t xml:space="preserve">46,18</t>
  </si>
  <si>
    <t xml:space="preserve">TUBO ACO GALVANIZADO COM COSTURA, CLASSE MEDIA, DN 2.1/2", E = *3,65* MM, PESO *6,51* KG/M (NBR 5580)                                                                                                                                                                                                                                                                                                                                                                                                     </t>
  </si>
  <si>
    <t xml:space="preserve">121,06</t>
  </si>
  <si>
    <t xml:space="preserve">TUBO ACO GALVANIZADO COM COSTURA, CLASSE MEDIA, DN 2", E = *3,65* MM, PESO *5,10* KG/M (NBR 5580)                                                                                                                                                                                                                                                                                                                                                                                                         </t>
  </si>
  <si>
    <t xml:space="preserve">97,55</t>
  </si>
  <si>
    <t xml:space="preserve">TUBO ACO GALVANIZADO COM COSTURA, CLASSE MEDIA, DN 3/4", E = *2,65* MM, PESO *1,58* KG/M (NBR 5580)                                                                                                                                                                                                                                                                                                                                                                                                       </t>
  </si>
  <si>
    <t xml:space="preserve">TUBO ACO GALVANIZADO COM COSTURA, CLASSE MEDIA, DN 3", E = *4,05* MM, PESO *8,47* KG/M (NBR 5580)                                                                                                                                                                                                                                                                                                                                                                                                         </t>
  </si>
  <si>
    <t xml:space="preserve">162,91</t>
  </si>
  <si>
    <t xml:space="preserve">TUBO ACO GALVANIZADO COM COSTURA, CLASSE MEDIA, DN 4", E = 4,50* MM, PESO 12,10* KG/M (NBR 5580)                                                                                                                                                                                                                                                                                                                                                                                                          </t>
  </si>
  <si>
    <t xml:space="preserve">224,36</t>
  </si>
  <si>
    <t xml:space="preserve">TUBO ACO GALVANIZADO COM COSTURA, CLASSE MEDIA, DN 5", E = *5,40* MM, PESO *17,80* KG/M (NBR 5580)                                                                                                                                                                                                                                                                                                                                                                                                        </t>
  </si>
  <si>
    <t xml:space="preserve">335,91</t>
  </si>
  <si>
    <t xml:space="preserve">TUBO ACO GALVANIZADO COM COSTURA, CLASSE MEDIA, DN 6", E = 4,85* MM, PESO 19,68* KG/M (NBR 5580)                                                                                                                                                                                                                                                                                                                                                                                                          </t>
  </si>
  <si>
    <t xml:space="preserve">364,30</t>
  </si>
  <si>
    <t xml:space="preserve">TUBO ACO INDUSTRIAL DN 2" (50,8 MM) E=1,50MM, PESO= 1,8237 KG/M                                                                                                                                                                                                                                                                                                                                                                                                                                           </t>
  </si>
  <si>
    <t xml:space="preserve">TUBO COLETOR DE ESGOTO PVC, JEI, DN 100 MM (NBR  7362)                                                                                                                                                                                                                                                                                                                                                                                                                                                    </t>
  </si>
  <si>
    <t xml:space="preserve">41,18</t>
  </si>
  <si>
    <t xml:space="preserve">TUBO COLETOR DE ESGOTO PVC, JEI, DN 200 MM (NBR 7362)                                                                                                                                                                                                                                                                                                                                                                                                                                                     </t>
  </si>
  <si>
    <t xml:space="preserve">133,31</t>
  </si>
  <si>
    <t xml:space="preserve">TUBO COLETOR DE ESGOTO PVC, JEI, DN 250 MM (NBR 7362)                                                                                                                                                                                                                                                                                                                                                                                                                                                     </t>
  </si>
  <si>
    <t xml:space="preserve">227,32</t>
  </si>
  <si>
    <t xml:space="preserve">TUBO COLETOR DE ESGOTO PVC, JEI, DN 300 MM (NBR 7362)                                                                                                                                                                                                                                                                                                                                                                                                                                                     </t>
  </si>
  <si>
    <t xml:space="preserve">367,15</t>
  </si>
  <si>
    <t xml:space="preserve">TUBO COLETOR DE ESGOTO PVC, JEI, DN 350 MM (NBR 7362)                                                                                                                                                                                                                                                                                                                                                                                                                                                     </t>
  </si>
  <si>
    <t xml:space="preserve">454,72</t>
  </si>
  <si>
    <t xml:space="preserve">TUBO COLETOR DE ESGOTO PVC, JEI, DN 400 MM (NBR 7362)                                                                                                                                                                                                                                                                                                                                                                                                                                                     </t>
  </si>
  <si>
    <t xml:space="preserve">588,97</t>
  </si>
  <si>
    <t xml:space="preserve">TUBO COLETOR DE ESGOTO, PVC, JEI, DN 150 MM  (NBR 7362)                                                                                                                                                                                                                                                                                                                                                                                                                                                   </t>
  </si>
  <si>
    <t xml:space="preserve">88,80</t>
  </si>
  <si>
    <t xml:space="preserve">TUBO CORRUGADO PEAD, PAREDE DUPLA, INTERNA LISA, JEI, DN/DI *1000* MM, PARA SANEAMENTO (DRENAGEM/ESGOTO)                                                                                                                                                                                                                                                                                                                                                                                                  </t>
  </si>
  <si>
    <t xml:space="preserve">2.347,83</t>
  </si>
  <si>
    <t xml:space="preserve">TUBO CORRUGADO PEAD, PAREDE DUPLA, INTERNA LISA, JEI, DN/DI *400* MM, PARA SANEAMENTO (DRENAGEM/ESGOTO)                                                                                                                                                                                                                                                                                                                                                                                                   </t>
  </si>
  <si>
    <t xml:space="preserve">669,38</t>
  </si>
  <si>
    <t xml:space="preserve">TUBO CORRUGADO PEAD, PAREDE DUPLA, INTERNA LISA, JEI, DN/DI *800* MM, PARA SANEAMENTO (DRENAGEM/ESGOTO)                                                                                                                                                                                                                                                                                                                                                                                                   </t>
  </si>
  <si>
    <t xml:space="preserve">1.766,40</t>
  </si>
  <si>
    <t xml:space="preserve">TUBO CORRUGADO PEAD, PAREDE DUPLA, INTERNA LISA, JEI, DN/DI 1200 MM, PARA SANEAMENTO (DRENAGEM/ESGOTO)                                                                                                                                                                                                                                                                                                                                                                                                    </t>
  </si>
  <si>
    <t xml:space="preserve">3.684,91</t>
  </si>
  <si>
    <t xml:space="preserve">TUBO CORRUGADO PEAD, PAREDE DUPLA, INTERNA LISA, JEI, DN/DI 250 MM, PARA SANEAMENTO (DRENAGEM/ESGOTO)                                                                                                                                                                                                                                                                                                                                                                                                     </t>
  </si>
  <si>
    <t xml:space="preserve">256,73</t>
  </si>
  <si>
    <t xml:space="preserve">TUBO CORRUGADO PEAD, PAREDE DUPLA, INTERNA LISA, JEI, DN/DI 300 MM, PARA SANEAMENTO (DRENAGEM/ESGOTO)                                                                                                                                                                                                                                                                                                                                                                                                     </t>
  </si>
  <si>
    <t xml:space="preserve">303,64</t>
  </si>
  <si>
    <t xml:space="preserve">TUBO CORRUGADO PEAD, PAREDE DUPLA, INTERNA LISA, JEI, DN/DI 600 MM, PARA SANEAMENTO (DRENAGEM/ESGOTO)                                                                                                                                                                                                                                                                                                                                                                                                     </t>
  </si>
  <si>
    <t xml:space="preserve">1.251,70</t>
  </si>
  <si>
    <t xml:space="preserve">TUBO CPVC SOLDAVEL, 35 MM, AGUA QUENTE PREDIAL (NBR 15884)                                                                                                                                                                                                                                                                                                                                                                                                                                                </t>
  </si>
  <si>
    <t xml:space="preserve">32,52</t>
  </si>
  <si>
    <t xml:space="preserve">TUBO CPVC, SOLDAVEL, 15 MM, AGUA QUENTE PREDIAL (NBR 15884)                                                                                                                                                                                                                                                                                                                                                                                                                                               </t>
  </si>
  <si>
    <t xml:space="preserve">9,23</t>
  </si>
  <si>
    <t xml:space="preserve">TUBO CPVC, SOLDAVEL, 22 MM, AGUA QUENTE PREDIAL (NBR 15884)                                                                                                                                                                                                                                                                                                                                                                                                                                               </t>
  </si>
  <si>
    <t xml:space="preserve">16,36</t>
  </si>
  <si>
    <t xml:space="preserve">TUBO CPVC, SOLDAVEL, 28 MM, AGUA QUENTE PREDIAL (NBR 15884)                                                                                                                                                                                                                                                                                                                                                                                                                                               </t>
  </si>
  <si>
    <t xml:space="preserve">26,27</t>
  </si>
  <si>
    <t xml:space="preserve">TUBO CPVC, SOLDAVEL, 42 MM, AGUA QUENTE PREDIAL (NBR 15884)                                                                                                                                                                                                                                                                                                                                                                                                                                               </t>
  </si>
  <si>
    <t xml:space="preserve">44,57</t>
  </si>
  <si>
    <t xml:space="preserve">TUBO CPVC, SOLDAVEL, 54 MM, AGUA QUENTE PREDIAL (NBR 15884)                                                                                                                                                                                                                                                                                                                                                                                                                                               </t>
  </si>
  <si>
    <t xml:space="preserve">67,95</t>
  </si>
  <si>
    <t xml:space="preserve">TUBO CPVC, SOLDAVEL, 73 MM, AGUA QUENTE PREDIAL (NBR 15884)                                                                                                                                                                                                                                                                                                                                                                                                                                               </t>
  </si>
  <si>
    <t xml:space="preserve">104,36</t>
  </si>
  <si>
    <t xml:space="preserve">TUBO CPVC, SOLDAVEL, 89 MM, AGUA QUENTE PREDIAL (NBR 15884)                                                                                                                                                                                                                                                                                                                                                                                                                                               </t>
  </si>
  <si>
    <t xml:space="preserve">165,38</t>
  </si>
  <si>
    <t xml:space="preserve">TUBO DE BORRACHA ELASTOMERICA FLEXIVEL, PRETA, PARA ISOLAMENTO TERMICO DE TUBULACAO, DN 1 1/8" (28 MM), E= 32 MM, COEFICIENTE DE CONDUTIVIDADE TERMICA 0,036W/mK, VAPOR DE AGUA MAIOR OU IGUAL A 10.000                                                                                                                                                                                                                                                                                                   </t>
  </si>
  <si>
    <t xml:space="preserve">110,89</t>
  </si>
  <si>
    <t xml:space="preserve">TUBO DE BORRACHA ELASTOMERICA FLEXIVEL, PRETA, PARA ISOLAMENTO TERMICO DE TUBULACAO, DN 1 3/8" (35 MM), E= 32 MM, COEFICIENTE DE CONDUTIVIDADE TERMICA 0,036W/mK, VAPOR DE AGUA MAIOR OU IGUAL A 10.000                                                                                                                                                                                                                                                                                                   </t>
  </si>
  <si>
    <t xml:space="preserve">131,53</t>
  </si>
  <si>
    <t xml:space="preserve">TUBO DE BORRACHA ELASTOMERICA FLEXIVEL, PRETA, PARA ISOLAMENTO TERMICO DE TUBULACAO, DN 1 5/8" (42 MM), E= 32 MM, COEFICIENTE DE CONDUTIVIDADE TERMICA 0,036W/mK, VAPOR DE AGUA MAIOR OU IGUAL A 10.000                                                                                                                                                                                                                                                                                                   </t>
  </si>
  <si>
    <t xml:space="preserve">150,11</t>
  </si>
  <si>
    <t xml:space="preserve">TUBO DE BORRACHA ELASTOMERICA FLEXIVEL, PRETA, PARA ISOLAMENTO TERMICO DE TUBULACAO, DN 1/2" (12 MM), E= 19 MM, COEFICIENTE DE CONDUTIVIDADE TERMICA 0,036W/mK, VAPOR DE AGUA MAIOR OU IGUAL A 10.000                                                                                                                                                                                                                                                                                                     </t>
  </si>
  <si>
    <t xml:space="preserve">20,19</t>
  </si>
  <si>
    <t xml:space="preserve">TUBO DE BORRACHA ELASTOMERICA FLEXIVEL, PRETA, PARA ISOLAMENTO TERMICO DE TUBULACAO, DN 1/4" (6 MM), E= 9 MM, COEFICIENTE DE CONDUTIVIDADE TERMICA 0,036W/mK, VAPOR DE AGUA MAIOR OU IGUAL A 10.000                                                                                                                                                                                                                                                                                                       </t>
  </si>
  <si>
    <t xml:space="preserve">TUBO DE BORRACHA ELASTOMERICA FLEXIVEL, PRETA, PARA ISOLAMENTO TERMICO DE TUBULACAO, DN 1" (25 MM), E= 32 MM, COEFICIENTE DE CONDUTIVIDADE TERMICA 0,036W/mK, VAPOR DE AGUA MAIOR OU IGUAL A 10.000                                                                                                                                                                                                                                                                                                       </t>
  </si>
  <si>
    <t xml:space="preserve">103,81</t>
  </si>
  <si>
    <t xml:space="preserve">TUBO DE BORRACHA ELASTOMERICA FLEXIVEL, PRETA, PARA ISOLAMENTO TERMICO DE TUBULACAO, DN 2 1/8" (54 MM), E= 32 MM, COEFICIENTE DE CONDUTIVIDADE TERMICA 0,036W/mK, VAPOR DE AGUA MAIOR OU IGUAL A 10.000                                                                                                                                                                                                                                                                                                   </t>
  </si>
  <si>
    <t xml:space="preserve">179,64</t>
  </si>
  <si>
    <t xml:space="preserve">TUBO DE BORRACHA ELASTOMERICA FLEXIVEL, PRETA, PARA ISOLAMENTO TERMICO DE TUBULACAO, DN 2 5/8" (*64* MM), E= *32* MM, COEFICIENTE DE CONDUTIVIDADE TERMICA 0,036W/MK, VAPOR DE AGUA MAIOR OU IGUAL A 10.000                                                                                                                                                                                                                                                                                               </t>
  </si>
  <si>
    <t xml:space="preserve">182,18</t>
  </si>
  <si>
    <t xml:space="preserve">TUBO DE BORRACHA ELASTOMERICA FLEXIVEL, PRETA, PARA ISOLAMENTO TERMICO DE TUBULACAO, DN 3/4" (18 MM), E= 32 MM, COEFICIENTE DE CONDUTIVIDADE TERMICA 0,036W/mK, VAPOR DE AGUA MAIOR OU IGUAL A 10.000                                                                                                                                                                                                                                                                                                     </t>
  </si>
  <si>
    <t xml:space="preserve">99,68</t>
  </si>
  <si>
    <t xml:space="preserve">TUBO DE BORRACHA ELASTOMERICA FLEXIVEL, PRETA, PARA ISOLAMENTO TERMICO DE TUBULACAO, DN 3/8" (10 MM), E= 19 MM, COEFICIENTE DE CONDUTIVIDADE TERMICA 0,036W/mK, VAPOR DE AGUA MAIOR OU IGUAL A 10.000                                                                                                                                                                                                                                                                                                     </t>
  </si>
  <si>
    <t xml:space="preserve">18,37</t>
  </si>
  <si>
    <t xml:space="preserve">TUBO DE BORRACHA ELASTOMERICA FLEXIVEL, PRETA, PARA ISOLAMENTO TERMICO DE TUBULACAO, DN 5/8" (15 MM), E= 19 MM, COEFICIENTE DE CONDUTIVIDADE TERMICA 0,036W/MK, VAPOR DE AGUA MAIOR OU IGUAL A 10.000                                                                                                                                                                                                                                                                                                     </t>
  </si>
  <si>
    <t xml:space="preserve">24,13</t>
  </si>
  <si>
    <t xml:space="preserve">TUBO DE BORRACHA ELASTOMERICA FLEXIVEL, PRETA, PARA ISOLAMENTO TERMICO DE TUBULACAO, DN 7/8" (22 MM), E= 32 MM, COEFICIENTE DE CONDUTIVIDADE TERMICA 0,036W/mK, VAPOR DE AGUA MAIOR OU IGUAL A 10.000                                                                                                                                                                                                                                                                                                     </t>
  </si>
  <si>
    <t xml:space="preserve">80,12</t>
  </si>
  <si>
    <t xml:space="preserve">TUBO DE COBRE CLASSE "A", DN = 1 " (28 MM), PARA INSTALACOES DE MEDIA PRESSAO PARA GASES COMBUSTIVEIS E MEDICINAIS                                                                                                                                                                                                                                                                                                                                                                                        </t>
  </si>
  <si>
    <t xml:space="preserve">113,71</t>
  </si>
  <si>
    <t xml:space="preserve">TUBO DE COBRE CLASSE "A", DN = 1 1/2 " (42 MM), PARA INSTALACOES DE MEDIA PRESSAO PARA GASES COMBUSTIVEIS E MEDICINAIS                                                                                                                                                                                                                                                                                                                                                                                    </t>
  </si>
  <si>
    <t xml:space="preserve">206,62</t>
  </si>
  <si>
    <t xml:space="preserve">TUBO DE COBRE CLASSE "A", DN = 1 1/4 " (35 MM), PARA INSTALACOES DE MEDIA PRESSAO PARA GASES COMBUSTIVEIS E MEDICINAIS                                                                                                                                                                                                                                                                                                                                                                                    </t>
  </si>
  <si>
    <t xml:space="preserve">171,74</t>
  </si>
  <si>
    <t xml:space="preserve">TUBO DE COBRE CLASSE "A", DN = 1/2 " (15 MM), PARA INSTALACOES DE MEDIA PRESSAO PARA GASES COMBUSTIVEIS E MEDICINAIS                                                                                                                                                                                                                                                                                                                                                                                      </t>
  </si>
  <si>
    <t xml:space="preserve">55,24</t>
  </si>
  <si>
    <t xml:space="preserve">TUBO DE COBRE CLASSE "A", DN = 2 1/2 " (66 MM), PARA INSTALACOES DE MEDIA PRESSAO PARA GASES COMBUSTIVEIS E MEDICINAIS                                                                                                                                                                                                                                                                                                                                                                                    </t>
  </si>
  <si>
    <t xml:space="preserve">380,34</t>
  </si>
  <si>
    <t xml:space="preserve">TUBO DE COBRE CLASSE "A", DN = 3 " (79 MM), PARA INSTALACOES DE MEDIA PRESSAO PARA GASES COMBUSTIVEIS E MEDICINAIS                                                                                                                                                                                                                                                                                                                                                                                        </t>
  </si>
  <si>
    <t xml:space="preserve">560,35</t>
  </si>
  <si>
    <t xml:space="preserve">TUBO DE COBRE CLASSE "A", DN = 3/4 " (22 MM), PARA INSTALACOES DE MEDIA PRESSAO PARA GASES COMBUSTIVEIS E MEDICINAIS                                                                                                                                                                                                                                                                                                                                                                                      </t>
  </si>
  <si>
    <t xml:space="preserve">89,38</t>
  </si>
  <si>
    <t xml:space="preserve">TUBO DE COBRE CLASSE "A", DN = 4 " (104 MM), PARA INSTALACOES DE MEDIA PRESSAO PARA GASES COMBUSTIVEIS E MEDICINAIS                                                                                                                                                                                                                                                                                                                                                                                       </t>
  </si>
  <si>
    <t xml:space="preserve">849,61</t>
  </si>
  <si>
    <t xml:space="preserve">TUBO DE COBRE CLASSE "E", DN = 104 MM, PARA INSTALACAO HIDRAULICA PREDIAL                                                                                                                                                                                                                                                                                                                                                                                                                                 </t>
  </si>
  <si>
    <t xml:space="preserve">672,75</t>
  </si>
  <si>
    <t xml:space="preserve">TUBO DE COBRE CLASSE "E", DN = 15 MM, PARA INSTALACAO HIDRAULICA PREDIAL                                                                                                                                                                                                                                                                                                                                                                                                                                  </t>
  </si>
  <si>
    <t xml:space="preserve">35,68</t>
  </si>
  <si>
    <t xml:space="preserve">TUBO DE COBRE CLASSE "E", DN = 22 MM, PARA INSTALACAO HIDRAULICA PREDIAL                                                                                                                                                                                                                                                                                                                                                                                                                                  </t>
  </si>
  <si>
    <t xml:space="preserve">61,38</t>
  </si>
  <si>
    <t xml:space="preserve">TUBO DE COBRE CLASSE "E", DN = 28 MM, PARA INSTALACAO HIDRAULICA PREDIAL                                                                                                                                                                                                                                                                                                                                                                                                                                  </t>
  </si>
  <si>
    <t xml:space="preserve">77,90</t>
  </si>
  <si>
    <t xml:space="preserve">TUBO DE COBRE CLASSE "E", DN = 35 MM, PARA INSTALACAO HIDRAULICA PREDIAL                                                                                                                                                                                                                                                                                                                                                                                                                                  </t>
  </si>
  <si>
    <t xml:space="preserve">113,12</t>
  </si>
  <si>
    <t xml:space="preserve">TUBO DE COBRE CLASSE "E", DN = 42 MM, PARA INSTALACAO HIDRAULICA PREDIAL                                                                                                                                                                                                                                                                                                                                                                                                                                  </t>
  </si>
  <si>
    <t xml:space="preserve">152,76</t>
  </si>
  <si>
    <t xml:space="preserve">TUBO DE COBRE CLASSE "E", DN = 54 MM, PARA INSTALACAO HIDRAULICA PREDIAL                                                                                                                                                                                                                                                                                                                                                                                                                                  </t>
  </si>
  <si>
    <t xml:space="preserve">221,53</t>
  </si>
  <si>
    <t xml:space="preserve">TUBO DE COBRE CLASSE "E", DN = 66 MM, PARA INSTALACAO HIDRAULICA PREDIAL                                                                                                                                                                                                                                                                                                                                                                                                                                  </t>
  </si>
  <si>
    <t xml:space="preserve">312,10</t>
  </si>
  <si>
    <t xml:space="preserve">TUBO DE COBRE CLASSE "E", DN = 79 MM, PARA INSTALACAO HIDRAULICA PREDIAL                                                                                                                                                                                                                                                                                                                                                                                                                                  </t>
  </si>
  <si>
    <t xml:space="preserve">456,24</t>
  </si>
  <si>
    <t xml:space="preserve">TUBO DE COBRE CLASSE "I", DN = 1 " (28 MM), PARA INSTALACOES INDUSTRIAIS DE ALTA PRESSAO E VAPOR                                                                                                                                                                                                                                                                                                                                                                                                          </t>
  </si>
  <si>
    <t xml:space="preserve">149,85</t>
  </si>
  <si>
    <t xml:space="preserve">TUBO DE COBRE CLASSE "I", DN = 1 1/2 " (42 MM), PARA INSTALACOES INDUSTRIAIS DE ALTA PRESSAO E VAPOR                                                                                                                                                                                                                                                                                                                                                                                                      </t>
  </si>
  <si>
    <t xml:space="preserve">263,37</t>
  </si>
  <si>
    <t xml:space="preserve">TUBO DE COBRE CLASSE "I", DN = 1 1/4 " (35 MM), PARA INSTALACOES INDUSTRIAIS DE ALTA PRESSAO E VAPOR                                                                                                                                                                                                                                                                                                                                                                                                      </t>
  </si>
  <si>
    <t xml:space="preserve">216,74</t>
  </si>
  <si>
    <t xml:space="preserve">TUBO DE COBRE CLASSE "I", DN = 1/2 " (15 MM), PARA INSTALACOES INDUSTRIAIS DE ALTA PRESSAO E VAPOR                                                                                                                                                                                                                                                                                                                                                                                                        </t>
  </si>
  <si>
    <t xml:space="preserve">TUBO DE COBRE CLASSE "I", DN = 2 " (54 MM), PARA INSTALACOES INDUSTRIAIS DE ALTA PRESSAO E VAPOR                                                                                                                                                                                                                                                                                                                                                                                                          </t>
  </si>
  <si>
    <t xml:space="preserve">364,72</t>
  </si>
  <si>
    <t xml:space="preserve">TUBO DE COBRE CLASSE "I", DN = 2 1/2 " (66 MM), PARA INSTALACOES INDUSTRIAIS DE ALTA PRESSAO E VAPOR                                                                                                                                                                                                                                                                                                                                                                                                      </t>
  </si>
  <si>
    <t xml:space="preserve">473,21</t>
  </si>
  <si>
    <t xml:space="preserve">TUBO DE COBRE CLASSE "I", DN = 3 " (79 MM), PARA INSTALACOES INDUSTRIAIS DE ALTA PRESSAO E VAPOR                                                                                                                                                                                                                                                                                                                                                                                                          </t>
  </si>
  <si>
    <t xml:space="preserve">700,86</t>
  </si>
  <si>
    <t xml:space="preserve">TUBO DE COBRE CLASSE "I", DN = 3/4 " (22 MM), PARA INSTALACOES INDUSTRIAIS DE ALTA PRESSAO E VAPOR                                                                                                                                                                                                                                                                                                                                                                                                        </t>
  </si>
  <si>
    <t xml:space="preserve">108,16</t>
  </si>
  <si>
    <t xml:space="preserve">TUBO DE COBRE CLASSE "I", DN = 4" (104 MM), PARA INSTALACOES INDUSTRIAIS DE ALTA PRESSAO E VAPOR                                                                                                                                                                                                                                                                                                                                                                                                          </t>
  </si>
  <si>
    <t xml:space="preserve">1.031,63</t>
  </si>
  <si>
    <t xml:space="preserve">TUBO DE COBRE FLEXIVEL, D = 1/2 ", E = 0,79 MM, PARA AR-CONDICIONADO/ INSTALACOES GAS RESIDENCIAIS E COMERCIAIS                                                                                                                                                                                                                                                                                                                                                                                           </t>
  </si>
  <si>
    <t xml:space="preserve">47,01</t>
  </si>
  <si>
    <t xml:space="preserve">TUBO DE COBRE FLEXIVEL, D = 1/4 ", E = 0,79 MM, PARA AR-CONDICIONADO/ INSTALACOES GAS RESIDENCIAIS E COMERCIAIS                                                                                                                                                                                                                                                                                                                                                                                           </t>
  </si>
  <si>
    <t xml:space="preserve">TUBO DE COBRE FLEXIVEL, D = 3/16 ", E = 0,79 MM, PARA AR-CONDICIONADO/ INSTALACOES GAS RESIDENCIAIS E COMERCIAIS                                                                                                                                                                                                                                                                                                                                                                                          </t>
  </si>
  <si>
    <t xml:space="preserve">15,36</t>
  </si>
  <si>
    <t xml:space="preserve">TUBO DE COBRE FLEXIVEL, D = 3/4 ", E = 0,79 MM, PARA AR-CONDICIONADO/ INSTALACOES GAS RESIDENCIAIS E COMERCIAIS                                                                                                                                                                                                                                                                                                                                                                                           </t>
  </si>
  <si>
    <t xml:space="preserve">70,72</t>
  </si>
  <si>
    <t xml:space="preserve">TUBO DE COBRE FLEXIVEL, D = 3/8 ", E = 0,79 MM, PARA AR-CONDICIONADO/ INSTALACOES GAS RESIDENCIAIS E COMERCIAIS                                                                                                                                                                                                                                                                                                                                                                                           </t>
  </si>
  <si>
    <t xml:space="preserve">34,66</t>
  </si>
  <si>
    <t xml:space="preserve">TUBO DE COBRE FLEXIVEL, D = 5/16 ", E = 0,79 MM, PARA AR-CONDICIONADO/ INSTALACOES GAS RESIDENCIAIS E COMERCIAIS                                                                                                                                                                                                                                                                                                                                                                                          </t>
  </si>
  <si>
    <t xml:space="preserve">27,71</t>
  </si>
  <si>
    <t xml:space="preserve">TUBO DE COBRE FLEXIVEL, D = 5/8 ", E = 0,79 MM, PARA AR-CONDICIONADO/ INSTALACOES GAS RESIDENCIAIS E COMERCIAIS                                                                                                                                                                                                                                                                                                                                                                                           </t>
  </si>
  <si>
    <t xml:space="preserve">58,47</t>
  </si>
  <si>
    <t xml:space="preserve">TUBO DE COBRE, CLASSE "A", DN = 2" (54 MM), PARA INSTALACOES DE MEDIA PRESSAO PARA GASES COMBUSTIVEIS E MEDICINAIS                                                                                                                                                                                                                                                                                                                                                                                        </t>
  </si>
  <si>
    <t xml:space="preserve">294,00</t>
  </si>
  <si>
    <t xml:space="preserve">TUBO DE CONCRETO ARMADO PARA AGUAS PLUVIAIS, CLASSE PA-1, COM ENCAIXE PONTA E BOLSA, DIAMETRO NOMINAL DE = 600 MM                                                                                                                                                                                                                                                                                                                                                                                         </t>
  </si>
  <si>
    <t xml:space="preserve">115,10</t>
  </si>
  <si>
    <t xml:space="preserve">TUBO DE CONCRETO ARMADO PARA AGUAS PLUVIAIS, CLASSE PA-1, COM ENCAIXE PONTA E BOLSA, DIAMETRO NOMINAL DE 1000 MM                                                                                                                                                                                                                                                                                                                                                                                          </t>
  </si>
  <si>
    <t xml:space="preserve">224,39</t>
  </si>
  <si>
    <t xml:space="preserve">TUBO DE CONCRETO ARMADO PARA AGUAS PLUVIAIS, CLASSE PA-1, COM ENCAIXE PONTA E BOLSA, DIAMETRO NOMINAL DE 1100 MM                                                                                                                                                                                                                                                                                                                                                                                          </t>
  </si>
  <si>
    <t xml:space="preserve">314,34</t>
  </si>
  <si>
    <t xml:space="preserve">TUBO DE CONCRETO ARMADO PARA AGUAS PLUVIAIS, CLASSE PA-1, COM ENCAIXE PONTA E BOLSA, DIAMETRO NOMINAL DE 1200 MM                                                                                                                                                                                                                                                                                                                                                                                          </t>
  </si>
  <si>
    <t xml:space="preserve">335,14</t>
  </si>
  <si>
    <t xml:space="preserve">TUBO DE CONCRETO ARMADO PARA AGUAS PLUVIAIS, CLASSE PA-1, COM ENCAIXE PONTA E BOLSA, DIAMETRO NOMINAL DE 1500 MM                                                                                                                                                                                                                                                                                                                                                                                          </t>
  </si>
  <si>
    <t xml:space="preserve">485,54</t>
  </si>
  <si>
    <t xml:space="preserve">TUBO DE CONCRETO ARMADO PARA AGUAS PLUVIAIS, CLASSE PA-1, COM ENCAIXE PONTA E BOLSA, DIAMETRO NOMINAL DE 2000 MM                                                                                                                                                                                                                                                                                                                                                                                          </t>
  </si>
  <si>
    <t xml:space="preserve">1.345,45</t>
  </si>
  <si>
    <t xml:space="preserve">TUBO DE CONCRETO ARMADO PARA AGUAS PLUVIAIS, CLASSE PA-1, COM ENCAIXE PONTA E BOLSA, DIAMETRO NOMINAL DE 300 MM                                                                                                                                                                                                                                                                                                                                                                                           </t>
  </si>
  <si>
    <t xml:space="preserve">52,71</t>
  </si>
  <si>
    <t xml:space="preserve">TUBO DE CONCRETO ARMADO PARA AGUAS PLUVIAIS, CLASSE PA-1, COM ENCAIXE PONTA E BOLSA, DIAMETRO NOMINAL DE 400 MM                                                                                                                                                                                                                                                                                                                                                                                           </t>
  </si>
  <si>
    <t xml:space="preserve">59,48</t>
  </si>
  <si>
    <t xml:space="preserve">TUBO DE CONCRETO ARMADO PARA AGUAS PLUVIAIS, CLASSE PA-1, COM ENCAIXE PONTA E BOLSA, DIAMETRO NOMINAL DE 500 MM                                                                                                                                                                                                                                                                                                                                                                                           </t>
  </si>
  <si>
    <t xml:space="preserve">71,09</t>
  </si>
  <si>
    <t xml:space="preserve">TUBO DE CONCRETO ARMADO PARA AGUAS PLUVIAIS, CLASSE PA-1, COM ENCAIXE PONTA E BOLSA, DIAMETRO NOMINAL DE 700 MM                                                                                                                                                                                                                                                                                                                                                                                           </t>
  </si>
  <si>
    <t xml:space="preserve">TUBO DE CONCRETO ARMADO PARA AGUAS PLUVIAIS, CLASSE PA-1, COM ENCAIXE PONTA E BOLSA, DIAMETRO NOMINAL DE 800 MM                                                                                                                                                                                                                                                                                                                                                                                           </t>
  </si>
  <si>
    <t xml:space="preserve">191,51</t>
  </si>
  <si>
    <t xml:space="preserve">TUBO DE CONCRETO ARMADO PARA AGUAS PLUVIAIS, CLASSE PA-1, COM ENCAIXE PONTA E BOLSA, DIAMETRO NOMINAL DE 900 MM                                                                                                                                                                                                                                                                                                                                                                                           </t>
  </si>
  <si>
    <t xml:space="preserve">220,04</t>
  </si>
  <si>
    <t xml:space="preserve">TUBO DE CONCRETO ARMADO PARA AGUAS PLUVIAIS, CLASSE PA-2, COM ENCAIXE PONTA E BOLSA, DIAMETRO NOMINAL DE 1000 MM                                                                                                                                                                                                                                                                                                                                                                                          </t>
  </si>
  <si>
    <t xml:space="preserve">246,64</t>
  </si>
  <si>
    <t xml:space="preserve">TUBO DE CONCRETO ARMADO PARA AGUAS PLUVIAIS, CLASSE PA-2, COM ENCAIXE PONTA E BOLSA, DIAMETRO NOMINAL DE 1100 MM                                                                                                                                                                                                                                                                                                                                                                                          </t>
  </si>
  <si>
    <t xml:space="preserve">340,46</t>
  </si>
  <si>
    <t xml:space="preserve">TUBO DE CONCRETO ARMADO PARA AGUAS PLUVIAIS, CLASSE PA-2, COM ENCAIXE PONTA E BOLSA, DIAMETRO NOMINAL DE 1200 MM                                                                                                                                                                                                                                                                                                                                                                                          </t>
  </si>
  <si>
    <t xml:space="preserve">361,74</t>
  </si>
  <si>
    <t xml:space="preserve">TUBO DE CONCRETO ARMADO PARA AGUAS PLUVIAIS, CLASSE PA-2, COM ENCAIXE PONTA E BOLSA, DIAMETRO NOMINAL DE 1500 MM                                                                                                                                                                                                                                                                                                                                                                                          </t>
  </si>
  <si>
    <t xml:space="preserve">519,40</t>
  </si>
  <si>
    <t xml:space="preserve">TUBO DE CONCRETO ARMADO PARA AGUAS PLUVIAIS, CLASSE PA-2, COM ENCAIXE PONTA E BOLSA, DIAMETRO NOMINAL DE 2000 MM                                                                                                                                                                                                                                                                                                                                                                                          </t>
  </si>
  <si>
    <t xml:space="preserve">1.508,87</t>
  </si>
  <si>
    <t xml:space="preserve">TUBO DE CONCRETO ARMADO PARA AGUAS PLUVIAIS, CLASSE PA-2, COM ENCAIXE PONTA E BOLSA, DIAMETRO NOMINAL DE 300 MM                                                                                                                                                                                                                                                                                                                                                                                           </t>
  </si>
  <si>
    <t xml:space="preserve">TUBO DE CONCRETO ARMADO PARA AGUAS PLUVIAIS, CLASSE PA-2, COM ENCAIXE PONTA E BOLSA, DIAMETRO NOMINAL DE 400 MM                                                                                                                                                                                                                                                                                                                                                                                           </t>
  </si>
  <si>
    <t xml:space="preserve">62,86</t>
  </si>
  <si>
    <t xml:space="preserve">TUBO DE CONCRETO ARMADO PARA AGUAS PLUVIAIS, CLASSE PA-2, COM ENCAIXE PONTA E BOLSA, DIAMETRO NOMINAL DE 500 MM                                                                                                                                                                                                                                                                                                                                                                                           </t>
  </si>
  <si>
    <t xml:space="preserve">TUBO DE CONCRETO ARMADO PARA AGUAS PLUVIAIS, CLASSE PA-2, COM ENCAIXE PONTA E BOLSA, DIAMETRO NOMINAL DE 600 MM                                                                                                                                                                                                                                                                                                                                                                                           </t>
  </si>
  <si>
    <t xml:space="preserve">99,86</t>
  </si>
  <si>
    <t xml:space="preserve">TUBO DE CONCRETO ARMADO PARA AGUAS PLUVIAIS, CLASSE PA-2, COM ENCAIXE PONTA E BOLSA, DIAMETRO NOMINAL DE 700 MM                                                                                                                                                                                                                                                                                                                                                                                           </t>
  </si>
  <si>
    <t xml:space="preserve">152,82</t>
  </si>
  <si>
    <t xml:space="preserve">TUBO DE CONCRETO ARMADO PARA AGUAS PLUVIAIS, CLASSE PA-2, COM ENCAIXE PONTA E BOLSA, DIAMETRO NOMINAL DE 800 MM                                                                                                                                                                                                                                                                                                                                                                                           </t>
  </si>
  <si>
    <t xml:space="preserve">TUBO DE CONCRETO ARMADO PARA AGUAS PLUVIAIS, CLASSE PA-2, COM ENCAIXE PONTA E BOLSA, DIAMETRO NOMINAL DE 900 MM                                                                                                                                                                                                                                                                                                                                                                                           </t>
  </si>
  <si>
    <t xml:space="preserve">222,46</t>
  </si>
  <si>
    <t xml:space="preserve">TUBO DE CONCRETO ARMADO PARA AGUAS PLUVIAIS, CLASSE PA-3, COM ENCAIXE PONTA E BOLSA, DIAMETRO NOMINAL DE 1000 MM                                                                                                                                                                                                                                                                                                                                                                                          </t>
  </si>
  <si>
    <t xml:space="preserve">TUBO DE CONCRETO ARMADO PARA AGUAS PLUVIAIS, CLASSE PA-3, COM ENCAIXE PONTA E BOLSA, DIAMETRO NOMINAL DE 1100 MM                                                                                                                                                                                                                                                                                                                                                                                          </t>
  </si>
  <si>
    <t xml:space="preserve">413,48</t>
  </si>
  <si>
    <t xml:space="preserve">TUBO DE CONCRETO ARMADO PARA AGUAS PLUVIAIS, CLASSE PA-3, COM ENCAIXE PONTA E BOLSA, DIAMETRO NOMINAL DE 1200 MM                                                                                                                                                                                                                                                                                                                                                                                          </t>
  </si>
  <si>
    <t xml:space="preserve">499,95</t>
  </si>
  <si>
    <t xml:space="preserve">TUBO DE CONCRETO ARMADO PARA AGUAS PLUVIAIS, CLASSE PA-3, COM ENCAIXE PONTA E BOLSA, DIAMETRO NOMINAL DE 1500 MM                                                                                                                                                                                                                                                                                                                                                                                          </t>
  </si>
  <si>
    <t xml:space="preserve">759,27</t>
  </si>
  <si>
    <t xml:space="preserve">TUBO DE CONCRETO ARMADO PARA AGUAS PLUVIAIS, CLASSE PA-3, COM ENCAIXE PONTA E BOLSA, DIAMETRO NOMINAL DE 400 MM                                                                                                                                                                                                                                                                                                                                                                                           </t>
  </si>
  <si>
    <t xml:space="preserve">91,88</t>
  </si>
  <si>
    <t xml:space="preserve">TUBO DE CONCRETO ARMADO PARA AGUAS PLUVIAIS, CLASSE PA-3, COM ENCAIXE PONTA E BOLSA, DIAMETRO NOMINAL DE 500 MM                                                                                                                                                                                                                                                                                                                                                                                           </t>
  </si>
  <si>
    <t xml:space="preserve">123,80</t>
  </si>
  <si>
    <t xml:space="preserve">TUBO DE CONCRETO ARMADO PARA AGUAS PLUVIAIS, CLASSE PA-3, COM ENCAIXE PONTA E BOLSA, DIAMETRO NOMINAL DE 600 MM                                                                                                                                                                                                                                                                                                                                                                                           </t>
  </si>
  <si>
    <t xml:space="preserve">149,92</t>
  </si>
  <si>
    <t xml:space="preserve">TUBO DE CONCRETO ARMADO PARA AGUAS PLUVIAIS, CLASSE PA-3, COM ENCAIXE PONTA E BOLSA, DIAMETRO NOMINAL DE 700 MM                                                                                                                                                                                                                                                                                                                                                                                           </t>
  </si>
  <si>
    <t xml:space="preserve">258,24</t>
  </si>
  <si>
    <t xml:space="preserve">TUBO DE CONCRETO ARMADO PARA AGUAS PLUVIAIS, CLASSE PA-3, COM ENCAIXE PONTA E BOLSA, DIAMETRO NOMINAL DE 800 MM                                                                                                                                                                                                                                                                                                                                                                                           </t>
  </si>
  <si>
    <t xml:space="preserve">269,08</t>
  </si>
  <si>
    <t xml:space="preserve">TUBO DE CONCRETO ARMADO PARA AGUAS PLUVIAIS, CLASSE PA-3, COM ENCAIXE PONTA E BOLSA, DIAMETRO NOMINAL DE 900 MM                                                                                                                                                                                                                                                                                                                                                                                           </t>
  </si>
  <si>
    <t xml:space="preserve">288,23</t>
  </si>
  <si>
    <t xml:space="preserve">TUBO DE CONCRETO ARMADO PARA ESGOTO SANITARIO, CLASSE EA-2, COM ENCAIXE PONTA E BOLSA, COM JUNTA ELASTICA, DIAMETRO NOMINAL DE 1000 MM                                                                                                                                                                                                                                                                                                                                                                    </t>
  </si>
  <si>
    <t xml:space="preserve">450,72</t>
  </si>
  <si>
    <t xml:space="preserve">TUBO DE CONCRETO ARMADO PARA ESGOTO SANITARIO, CLASSE EA-2, COM ENCAIXE PONTA E BOLSA, COM JUNTA ELASTICA, DIAMETRO NOMINAL DE 300 MM                                                                                                                                                                                                                                                                                                                                                                     </t>
  </si>
  <si>
    <t xml:space="preserve">94,30</t>
  </si>
  <si>
    <t xml:space="preserve">TUBO DE CONCRETO ARMADO PARA ESGOTO SANITARIO, CLASSE EA-2, COM ENCAIXE PONTA E BOLSA, COM JUNTA ELASTICA, DIAMETRO NOMINAL DE 400 MM                                                                                                                                                                                                                                                                                                                                                                     </t>
  </si>
  <si>
    <t xml:space="preserve">TUBO DE CONCRETO ARMADO PARA ESGOTO SANITARIO, CLASSE EA-2, COM ENCAIXE PONTA E BOLSA, COM JUNTA ELASTICA, DIAMETRO NOMINAL DE 500 MM                                                                                                                                                                                                                                                                                                                                                                     </t>
  </si>
  <si>
    <t xml:space="preserve">178,93</t>
  </si>
  <si>
    <t xml:space="preserve">TUBO DE CONCRETO ARMADO PARA ESGOTO SANITARIO, CLASSE EA-2, COM ENCAIXE PONTA E BOLSA, COM JUNTA ELASTICA, DIAMETRO NOMINAL DE 600 MM                                                                                                                                                                                                                                                                                                                                                                     </t>
  </si>
  <si>
    <t xml:space="preserve">219,56</t>
  </si>
  <si>
    <t xml:space="preserve">TUBO DE CONCRETO ARMADO PARA ESGOTO SANITARIO, CLASSE EA-2, COM ENCAIXE PONTA E BOLSA, COM JUNTA ELASTICA, DIAMETRO NOMINAL DE 700 MM                                                                                                                                                                                                                                                                                                                                                                     </t>
  </si>
  <si>
    <t xml:space="preserve">286,78</t>
  </si>
  <si>
    <t xml:space="preserve">TUBO DE CONCRETO ARMADO PARA ESGOTO SANITARIO, CLASSE EA-2, COM ENCAIXE PONTA E BOLSA, COM JUNTA ELASTICA, DIAMETRO NOMINAL DE 800 MM                                                                                                                                                                                                                                                                                                                                                                     </t>
  </si>
  <si>
    <t xml:space="preserve">293,11</t>
  </si>
  <si>
    <t xml:space="preserve">TUBO DE CONCRETO ARMADO PARA ESGOTO SANITARIO, CLASSE EA-2, COM ENCAIXE PONTA E BOLSA, COM JUNTA ELASTICA, DIAMETRO NOMINAL DE 900 MM                                                                                                                                                                                                                                                                                                                                                                     </t>
  </si>
  <si>
    <t xml:space="preserve">444,44</t>
  </si>
  <si>
    <t xml:space="preserve">TUBO DE CONCRETO ARMADO PARA ESGOTO SANITARIO, CLASSE EA-3, COM ENCAIXE PONTA E BOLSA, COM JUNTA ELASTICA, DIAMETRO NOMINAL DE 1000 MM                                                                                                                                                                                                                                                                                                                                                                    </t>
  </si>
  <si>
    <t xml:space="preserve">575,50</t>
  </si>
  <si>
    <t xml:space="preserve">TUBO DE CONCRETO ARMADO PARA ESGOTO SANITARIO, CLASSE EA-3, COM ENCAIXE PONTA E BOLSA, COM JUNTA ELASTICA, DIAMETRO NOMINAL DE 400 MM                                                                                                                                                                                                                                                                                                                                                                     </t>
  </si>
  <si>
    <t xml:space="preserve">114,13</t>
  </si>
  <si>
    <t xml:space="preserve">TUBO DE CONCRETO ARMADO PARA ESGOTO SANITARIO, CLASSE EA-3, COM ENCAIXE PONTA E BOLSA, COM JUNTA ELASTICA, DIAMETRO NOMINAL DE 500 MM                                                                                                                                                                                                                                                                                                                                                                     </t>
  </si>
  <si>
    <t xml:space="preserve">237,93</t>
  </si>
  <si>
    <t xml:space="preserve">TUBO DE CONCRETO ARMADO PARA ESGOTO SANITARIO, CLASSE EA-3, COM ENCAIXE PONTA E BOLSA, COM JUNTA ELASTICA, DIAMETRO NOMINAL DE 600 MM                                                                                                                                                                                                                                                                                                                                                                     </t>
  </si>
  <si>
    <t xml:space="preserve">251,96</t>
  </si>
  <si>
    <t xml:space="preserve">TUBO DE CONCRETO ARMADO PARA ESGOTO SANITARIO, CLASSE EA-3, COM ENCAIXE PONTA E BOLSA, COM JUNTA ELASTICA, DIAMETRO NOMINAL DE 700 MM                                                                                                                                                                                                                                                                                                                                                                     </t>
  </si>
  <si>
    <t xml:space="preserve">328,85</t>
  </si>
  <si>
    <t xml:space="preserve">TUBO DE CONCRETO ARMADO PARA ESGOTO SANITARIO, CLASSE EA-3, COM ENCAIXE PONTA E BOLSA, COM JUNTA ELASTICA, DIAMETRO NOMINAL DE 800 MM                                                                                                                                                                                                                                                                                                                                                                     </t>
  </si>
  <si>
    <t xml:space="preserve">360,29</t>
  </si>
  <si>
    <t xml:space="preserve">TUBO DE CONCRETO ARMADO PARA ESGOTO SANITARIO, CLASSE EA-3, COM ENCAIXE PONTA E BOLSA, COM JUNTA ELASTICA, DIAMETRO NOMINAL DE 900 MM                                                                                                                                                                                                                                                                                                                                                                     </t>
  </si>
  <si>
    <t xml:space="preserve">510,21</t>
  </si>
  <si>
    <t xml:space="preserve">TUBO DE CONCRETO SIMPLES PARA AGUAS PLUVIAIS, CLASSE PS1, COM ENCAIXE MACHO E FEMEA, DIAMETRO NOMINAL DE 200 MM                                                                                                                                                                                                                                                                                                                                                                                           </t>
  </si>
  <si>
    <t xml:space="preserve">31,81</t>
  </si>
  <si>
    <t xml:space="preserve">TUBO DE CONCRETO SIMPLES PARA AGUAS PLUVIAIS, CLASSE PS1, COM ENCAIXE MACHO E FEMEA, DIAMETRO NOMINAL DE 300 MM                                                                                                                                                                                                                                                                                                                                                                                           </t>
  </si>
  <si>
    <t xml:space="preserve">TUBO DE CONCRETO SIMPLES PARA AGUAS PLUVIAIS, CLASSE PS1, COM ENCAIXE MACHO E FEMEA, DIAMETRO NOMINAL DE 400 MM                                                                                                                                                                                                                                                                                                                                                                                           </t>
  </si>
  <si>
    <t xml:space="preserve">62,17</t>
  </si>
  <si>
    <t xml:space="preserve">TUBO DE CONCRETO SIMPLES PARA AGUAS PLUVIAIS, CLASSE PS1, COM ENCAIXE MACHO E FEMEA, DIAMETRO NOMINAL DE 500 MM                                                                                                                                                                                                                                                                                                                                                                                           </t>
  </si>
  <si>
    <t xml:space="preserve">90,37</t>
  </si>
  <si>
    <t xml:space="preserve">TUBO DE CONCRETO SIMPLES PARA AGUAS PLUVIAIS, CLASSE PS1, COM ENCAIXE MACHO E FEMEA, DIAMETRO NOMINAL DE 600 MM                                                                                                                                                                                                                                                                                                                                                                                           </t>
  </si>
  <si>
    <t xml:space="preserve">104,07</t>
  </si>
  <si>
    <t xml:space="preserve">TUBO DE CONCRETO SIMPLES PARA AGUAS PLUVIAIS, CLASSE PS1, COM ENCAIXE PONTA E BOLSA, DIAMETRO NOMINAL DE 200 MM                                                                                                                                                                                                                                                                                                                                                                                           </t>
  </si>
  <si>
    <t xml:space="preserve">39,04</t>
  </si>
  <si>
    <t xml:space="preserve">TUBO DE CONCRETO SIMPLES PARA AGUAS PLUVIAIS, CLASSE PS1, COM ENCAIXE PONTA E BOLSA, DIAMETRO NOMINAL DE 300 MM                                                                                                                                                                                                                                                                                                                                                                                           </t>
  </si>
  <si>
    <t xml:space="preserve">53,50</t>
  </si>
  <si>
    <t xml:space="preserve">TUBO DE CONCRETO SIMPLES PARA AGUAS PLUVIAIS, CLASSE PS1, COM ENCAIXE PONTA E BOLSA, DIAMETRO NOMINAL DE 400 MM                                                                                                                                                                                                                                                                                                                                                                                           </t>
  </si>
  <si>
    <t xml:space="preserve">63,22</t>
  </si>
  <si>
    <t xml:space="preserve">TUBO DE CONCRETO SIMPLES PARA AGUAS PLUVIAIS, CLASSE PS1, COM ENCAIXE PONTA E BOLSA, DIAMETRO NOMINAL DE 500 MM                                                                                                                                                                                                                                                                                                                                                                                           </t>
  </si>
  <si>
    <t xml:space="preserve">94,09</t>
  </si>
  <si>
    <t xml:space="preserve">TUBO DE CONCRETO SIMPLES PARA AGUAS PLUVIAIS, CLASSE PS1, COM ENCAIXE PONTA E BOLSA, DIAMETRO NOMINAL DE 600 MM                                                                                                                                                                                                                                                                                                                                                                                           </t>
  </si>
  <si>
    <t xml:space="preserve">112,63</t>
  </si>
  <si>
    <t xml:space="preserve">TUBO DE CONCRETO SIMPLES PARA AGUAS PLUVIAIS, CLASSE PS2, COM ENCAIXE PONTA E BOLSA, DIAMETRO NOMINAL DE 200 MM                                                                                                                                                                                                                                                                                                                                                                                           </t>
  </si>
  <si>
    <t xml:space="preserve">TUBO DE CONCRETO SIMPLES PARA AGUAS PLUVIAIS, CLASSE PS2, COM ENCAIXE PONTA E BOLSA, DIAMETRO NOMINAL DE 300 MM                                                                                                                                                                                                                                                                                                                                                                                           </t>
  </si>
  <si>
    <t xml:space="preserve">62,89</t>
  </si>
  <si>
    <t xml:space="preserve">TUBO DE CONCRETO SIMPLES PARA AGUAS PLUVIAIS, CLASSE PS2, COM ENCAIXE PONTA E BOLSA, DIAMETRO NOMINAL DE 400 MM                                                                                                                                                                                                                                                                                                                                                                                           </t>
  </si>
  <si>
    <t xml:space="preserve">69,40</t>
  </si>
  <si>
    <t xml:space="preserve">TUBO DE CONCRETO SIMPLES PARA AGUAS PLUVIAIS, CLASSE PS2, COM ENCAIXE PONTA E BOLSA, DIAMETRO NOMINAL DE 500 MM                                                                                                                                                                                                                                                                                                                                                                                           </t>
  </si>
  <si>
    <t xml:space="preserve">98,43</t>
  </si>
  <si>
    <t xml:space="preserve">TUBO DE CONCRETO SIMPLES PARA AGUAS PLUVIAIS, CLASSE PS2, COM ENCAIXE PONTA E BOLSA, DIAMETRO NOMINAL DE 600 MM                                                                                                                                                                                                                                                                                                                                                                                           </t>
  </si>
  <si>
    <t xml:space="preserve">116,25</t>
  </si>
  <si>
    <t xml:space="preserve">TUBO DE CONCRETO SIMPLES PARA ESGOTO SANITARIO, CLASSE ES, COM ENCAIXE PONTA E BOLSA, COM JUNTA ELASTICA, DIAMETRO NOMINAL DE 400 MM                                                                                                                                                                                                                                                                                                                                                                      </t>
  </si>
  <si>
    <t xml:space="preserve">101,21</t>
  </si>
  <si>
    <t xml:space="preserve">TUBO DE CONCRETO SIMPLES PARA ESGOTO SANITARIO, CLASSE ES, COM ENCAIXE PONTA E BOLSA, COM JUNTA ELASTICA, DIAMETRO NOMINAL DE 500 MM                                                                                                                                                                                                                                                                                                                                                                      </t>
  </si>
  <si>
    <t xml:space="preserve">TUBO DE CONCRETO SIMPLES PARA ESGOTO SANITARIO, CLASSE ES, COM ENCAIXE PONTA E BOLSA, COM JUNTA ELASTICA, DIAMETRO NOMINAL DE 600 MM                                                                                                                                                                                                                                                                                                                                                                      </t>
  </si>
  <si>
    <t xml:space="preserve">166,28</t>
  </si>
  <si>
    <t xml:space="preserve">TUBO DE CONCRETO SIMPLES POROSO PARA DRENAGEM (DRENO POROSO), COM ENCAIXE MACHO E FEMEA, DIAMETRO NOMINAL DE 200 MM                                                                                                                                                                                                                                                                                                                                                                                       </t>
  </si>
  <si>
    <t xml:space="preserve">33,25</t>
  </si>
  <si>
    <t xml:space="preserve">TUBO DE CONCRETO SIMPLES POROSO PARA DRENAGEM (DRENO POROSO), COM ENCAIXE MACHO E FEMEA, DIAMETRO NOMINAL DE 300 MM                                                                                                                                                                                                                                                                                                                                                                                       </t>
  </si>
  <si>
    <t xml:space="preserve">43,37</t>
  </si>
  <si>
    <t xml:space="preserve">TUBO DE DESCARGA, TIPO BENGALA, PARA LIGACAO CAIXA DE DESCARGA - EMBUTIR, PVC, 40 MM X 150 CM                                                                                                                                                                                                                                                                                                                                                                                                             </t>
  </si>
  <si>
    <t xml:space="preserve">TUBO DE DESCIDA EXTERNO DE PVC PARA CAIXA DE DESCARGA EXTERNA ALTA - 40 MM X 1,60 M                                                                                                                                                                                                                                                                                                                                                                                                                       </t>
  </si>
  <si>
    <t xml:space="preserve">16,94</t>
  </si>
  <si>
    <t xml:space="preserve">TUBO DE ESPUMA DE POLIETILENO EXPANDIDO FLEXIVEL PARA ISOLAMENTO TERMICO DE TUBULACAO DE AR CONDICIONADO, AGUA QUENTE,  DN 1 1/2", E= 10 MM                                                                                                                                                                                                                                                                                                                                                               </t>
  </si>
  <si>
    <t xml:space="preserve">TUBO DE ESPUMA DE POLIETILENO EXPANDIDO FLEXIVEL PARA ISOLAMENTO TERMICO DE TUBULACAO DE AR CONDICIONADO, AGUA QUENTE,  DN 1 1/4", E= 10 MM                                                                                                                                                                                                                                                                                                                                                               </t>
  </si>
  <si>
    <t xml:space="preserve">4,29</t>
  </si>
  <si>
    <t xml:space="preserve">TUBO DE ESPUMA DE POLIETILENO EXPANDIDO FLEXIVEL PARA ISOLAMENTO TERMICO DE TUBULACAO DE AR CONDICIONADO, AGUA QUENTE,  DN 1 1/8", E= 10 MM                                                                                                                                                                                                                                                                                                                                                               </t>
  </si>
  <si>
    <t xml:space="preserve">3,02</t>
  </si>
  <si>
    <t xml:space="preserve">TUBO DE ESPUMA DE POLIETILENO EXPANDIDO FLEXIVEL PARA ISOLAMENTO TERMICO DE TUBULACAO DE AR CONDICIONADO, AGUA QUENTE,  DN 1 3/8", E= 10 MM                                                                                                                                                                                                                                                                                                                                                               </t>
  </si>
  <si>
    <t xml:space="preserve">4,19</t>
  </si>
  <si>
    <t xml:space="preserve">TUBO DE ESPUMA DE POLIETILENO EXPANDIDO FLEXIVEL PARA ISOLAMENTO TERMICO DE TUBULACAO DE AR CONDICIONADO, AGUA QUENTE,  DN 1 5/8", E= 10 MM                                                                                                                                                                                                                                                                                                                                                               </t>
  </si>
  <si>
    <t xml:space="preserve">TUBO DE ESPUMA DE POLIETILENO EXPANDIDO FLEXIVEL PARA ISOLAMENTO TERMICO DE TUBULACAO DE AR CONDICIONADO, AGUA QUENTE,  DN 1/2", E= 10 MM                                                                                                                                                                                                                                                                                                                                                                 </t>
  </si>
  <si>
    <t xml:space="preserve">TUBO DE ESPUMA DE POLIETILENO EXPANDIDO FLEXIVEL PARA ISOLAMENTO TERMICO DE TUBULACAO DE AR CONDICIONADO, AGUA QUENTE,  DN 1/4", E= 10 MM                                                                                                                                                                                                                                                                                                                                                                 </t>
  </si>
  <si>
    <t xml:space="preserve">TUBO DE ESPUMA DE POLIETILENO EXPANDIDO FLEXIVEL PARA ISOLAMENTO TERMICO DE TUBULACAO DE AR CONDICIONADO, AGUA QUENTE,  DN 1", E= 10 MM                                                                                                                                                                                                                                                                                                                                                                   </t>
  </si>
  <si>
    <t xml:space="preserve">TUBO DE ESPUMA DE POLIETILENO EXPANDIDO FLEXIVEL PARA ISOLAMENTO TERMICO DE TUBULACAO DE AR CONDICIONADO, AGUA QUENTE,  DN 3/4", E= 10 MM                                                                                                                                                                                                                                                                                                                                                                 </t>
  </si>
  <si>
    <t xml:space="preserve">TUBO DE ESPUMA DE POLIETILENO EXPANDIDO FLEXIVEL PARA ISOLAMENTO TERMICO DE TUBULACAO DE AR CONDICIONADO, AGUA QUENTE,  DN 3/8", E= 10 MM                                                                                                                                                                                                                                                                                                                                                                 </t>
  </si>
  <si>
    <t xml:space="preserve">TUBO DE ESPUMA DE POLIETILENO EXPANDIDO FLEXIVEL PARA ISOLAMENTO TERMICO DE TUBULACAO DE AR CONDICIONADO, AGUA QUENTE,  DN 7/8", E= 10 MM                                                                                                                                                                                                                                                                                                                                                                 </t>
  </si>
  <si>
    <t xml:space="preserve">TUBO DE POLIETILENO DE ALTA DENSIDADE (PEAD), PE-80, DE = 20 MM X 2,3 MM DE PAREDE, PARA LIGACAO DE AGUA PREDIAL (NBR 15561)                                                                                                                                                                                                                                                                                                                                                                              </t>
  </si>
  <si>
    <t xml:space="preserve">5,50</t>
  </si>
  <si>
    <t xml:space="preserve">TUBO DE POLIETILENO DE ALTA DENSIDADE (PEAD), PE-80, DE = 32 MM X 3,0 MM DE PAREDE, PARA LIGACAO DE AGUA PREDIAL (NBR 15561)                                                                                                                                                                                                                                                                                                                                                                              </t>
  </si>
  <si>
    <t xml:space="preserve">10,86</t>
  </si>
  <si>
    <t xml:space="preserve">TUBO DE POLIETILENO DE ALTA DENSIDADE, PEAD, PE-80, DE = 1000 MM X 38,5 MM PAREDE, ( SDR 26 - PN 05 ) PARA REDE DE AGUA OU ESGOTO ( NBR 15561)                                                                                                                                                                                                                                                                                                                                                            </t>
  </si>
  <si>
    <t xml:space="preserve">5.404,66</t>
  </si>
  <si>
    <t xml:space="preserve">TUBO DE POLIETILENO DE ALTA DENSIDADE, PEAD, PE-80, DE = 110 MM X 10,0 MM PAREDE, ( SDR 11 - PN 12,5 ) PARA REDE DE AGUA OU ESGOTO ( NBR 15561)                                                                                                                                                                                                                                                                                                                                                           </t>
  </si>
  <si>
    <t xml:space="preserve">132,46</t>
  </si>
  <si>
    <t xml:space="preserve">TUBO DE POLIETILENO DE ALTA DENSIDADE, PEAD, PE-80, DE = 1200 MM X 37,2 MM PAREDE ( SDR 32,25 - PN 04 ) PARA REDE DE AGUA OU ESGOTO ( NBR 15561)                                                                                                                                                                                                                                                                                                                                                          </t>
  </si>
  <si>
    <t xml:space="preserve">3.978,97</t>
  </si>
  <si>
    <t xml:space="preserve">TUBO DE POLIETILENO DE ALTA DENSIDADE, PEAD, PE-80, DE = 1400 MM X 42,9 MM PAREDE, (SDR 32,25 - PN 04 ) PARA REDE DE AGUA OU ESGOTO ( NBR 15561)                                                                                                                                                                                                                                                                                                                                                          </t>
  </si>
  <si>
    <t xml:space="preserve">1.934,41</t>
  </si>
  <si>
    <t xml:space="preserve">TUBO DE POLIETILENO DE ALTA DENSIDADE, PEAD, PE-80, DE = 160 MM X 14,6 MM PAREDE, (SDR 11 - PN 12,5 ) PARA REDE DE AGUA OU ESGOTO ( NBR 15561)                                                                                                                                                                                                                                                                                                                                                            </t>
  </si>
  <si>
    <t xml:space="preserve">284,33</t>
  </si>
  <si>
    <t xml:space="preserve">TUBO DE POLIETILENO DE ALTA DENSIDADE, PEAD, PE-80, DE = 1600 MM X 49,0 MM PAREDE, ( SDR 32,25 - PN 04 ) PARA REDE DE AGUA OU ESGOTO ( NBR 15561)                                                                                                                                                                                                                                                                                                                                                         </t>
  </si>
  <si>
    <t xml:space="preserve">1.269,83</t>
  </si>
  <si>
    <t xml:space="preserve">TUBO DE POLIETILENO DE ALTA DENSIDADE, PEAD, PE-80, DE = 900 MM X 34,7 MM PAREDE, ( SDR 26 - PN 05 ) PARA REDE DE AGUA OU ESGOTO ( NBR 15561)                                                                                                                                                                                                                                                                                                                                                             </t>
  </si>
  <si>
    <t xml:space="preserve">4.902,00</t>
  </si>
  <si>
    <t xml:space="preserve">TUBO DE POLIETILENO DE ALTA DENSIDADE, PEAD, PE-80, DE= 200 MM X 18,2 MM PAREDE, ( SDR 11 - PN 12,5 ) PARA REDE DE AGUA OU ESGOTO ( NBR 15561)                                                                                                                                                                                                                                                                                                                                                            </t>
  </si>
  <si>
    <t xml:space="preserve">443,23</t>
  </si>
  <si>
    <t xml:space="preserve">TUBO DE POLIETILENO DE ALTA DENSIDADE, PEAD, PE-80, DE= 315 MM X 28,7 MM PAREDE, ( SDR 11 - PN 12,5 ) PARA REDE DE AGUA OU ESGOTO ( NBR 15561)                                                                                                                                                                                                                                                                                                                                                            </t>
  </si>
  <si>
    <t xml:space="preserve">1.086,04</t>
  </si>
  <si>
    <t xml:space="preserve">TUBO DE POLIETILENO DE ALTA DENSIDADE, PEAD, PE-80, DE= 400 MM X 36,4 MM PAREDE, ( SDR 11 - PN 12,5 ) PARA REDE DE AGUA OU ESGOTO ( NBR 15561)                                                                                                                                                                                                                                                                                                                                                            </t>
  </si>
  <si>
    <t xml:space="preserve">1.749,21</t>
  </si>
  <si>
    <t xml:space="preserve">TUBO DE POLIETILENO DE ALTA DENSIDADE, PEAD, PE-80, DE= 50 MM X 4,6 MM PAREDE, (SDR 11 - PN 12,5) PARA REDE DE AGUA OU ESGOTO ( NBR 15561)                                                                                                                                                                                                                                                                                                                                                                </t>
  </si>
  <si>
    <t xml:space="preserve">28,22</t>
  </si>
  <si>
    <t xml:space="preserve">TUBO DE POLIETILENO DE ALTA DENSIDADE, PEAD, PE-80, DE= 500 MM X 45,5 MM PAREDE, ( SDR 11 - PN 12,5 ) PARA REDE DE AGUA OU ESGOTO ( NBR 15561)                                                                                                                                                                                                                                                                                                                                                            </t>
  </si>
  <si>
    <t xml:space="preserve">3.070,97</t>
  </si>
  <si>
    <t xml:space="preserve">TUBO DE POLIETILENO DE ALTA DENSIDADE, PEAD, PE-80, DE= 630 MM X 57,3 MM PAREDE (SDR 11 - PN 12,5 ) PARA REDE DE AGUA OU ESGOTO ( NBR 15561)                                                                                                                                                                                                                                                                                                                                                              </t>
  </si>
  <si>
    <t xml:space="preserve">4.567,39</t>
  </si>
  <si>
    <t xml:space="preserve">TUBO DE POLIETILENO DE ALTA DENSIDADE, PEAD, PE-80, DE= 730 MM X 34,1 MM PAREDE, ( SDR 21 - PN 06 ) PARA REDE DE AGUA OU ESGOTO ( NBR 15561)                                                                                                                                                                                                                                                                                                                                                              </t>
  </si>
  <si>
    <t xml:space="preserve">2.290,43</t>
  </si>
  <si>
    <t xml:space="preserve">TUBO DE POLIETILENO DE ALTA DENSIDADE, PEAD, PE-80, DE= 75 MM X 6,9 MM PAREDE, ( SRD 11 - PN 12,5 ) PARA REDE DE AGUA OU ESGOTO ( NBR 15561)                                                                                                                                                                                                                                                                                                                                                              </t>
  </si>
  <si>
    <t xml:space="preserve">63,11</t>
  </si>
  <si>
    <t xml:space="preserve">TUBO DE POLIETILENO DE ALTA DENSIDADE, PEAD, PE-80, DE= 800 MM X 30,8 MM PAREDE, ( SDR 26 - PN 05 ) PARA REDE DE AGUA OU ESGOTO ( NBR 15561)                                                                                                                                                                                                                                                                                                                                                              </t>
  </si>
  <si>
    <t xml:space="preserve">2.988,24</t>
  </si>
  <si>
    <t xml:space="preserve">TUBO DE PVC, PBL, TIPO LEVE, DN = 125 MM,  PARA VENTILACAO                                                                                                                                                                                                                                                                                                                                                                                                                                                </t>
  </si>
  <si>
    <t xml:space="preserve">TUBO DE PVC, PBL, TIPO LEVE, DN = 250 MM,  PARA VENTILACAO                                                                                                                                                                                                                                                                                                                                                                                                                                                </t>
  </si>
  <si>
    <t xml:space="preserve">96,69</t>
  </si>
  <si>
    <t xml:space="preserve">TUBO DE PVC, PBL, TIPO LEVE, DN = 300 MM,  PARA VENTILACAO                                                                                                                                                                                                                                                                                                                                                                                                                                                </t>
  </si>
  <si>
    <t xml:space="preserve">125,94</t>
  </si>
  <si>
    <t xml:space="preserve">TUBO DE PVC, PBL, TIPO LEVE, DN = 400 MM,  PARA VENTILACAO                                                                                                                                                                                                                                                                                                                                                                                                                                                </t>
  </si>
  <si>
    <t xml:space="preserve">300,61</t>
  </si>
  <si>
    <t xml:space="preserve">TUBO DE REVESTIMENTO, EM ACO, CORPO SCHEDULE 40, PONTEIRA SCHEDULE 80, ROSQUEAVEL E SEGMENTADO PARA PERFURACAO, DIAMETRO 10'' (310 MM)                                                                                                                                                                                                                                                                                                                                                                    </t>
  </si>
  <si>
    <t xml:space="preserve">2.941,39</t>
  </si>
  <si>
    <t xml:space="preserve">TUBO DE REVESTIMENTO, EM ACO, CORPO SCHEDULE 40, PONTEIRA SCHEDULE 80, ROSQUEAVEL E SEGMENTADO PARA PERFURACAO, DIAMETRO 12" (320 MM)                                                                                                                                                                                                                                                                                                                                                                     </t>
  </si>
  <si>
    <t xml:space="preserve">3.607,32</t>
  </si>
  <si>
    <t xml:space="preserve">TUBO DE REVESTIMENTO, EM ACO, CORPO SCHEDULE 40, PONTEIRA SCHEDULE 80, ROSQUEAVEL E SEGMENTADO PARA PERFURACAO, DIAMETRO 14'' (400 MM)                                                                                                                                                                                                                                                                                                                                                                    </t>
  </si>
  <si>
    <t xml:space="preserve">4.181,18</t>
  </si>
  <si>
    <t xml:space="preserve">TUBO DE REVESTIMENTO, EM ACO, CORPO SCHEDULE 40, PONTEIRA SCHEDULE 80, ROSQUEAVEL E SEGMENTADO PARA PERFURACAO, DIAMETRO 16'' (450 MM)                                                                                                                                                                                                                                                                                                                                                                    </t>
  </si>
  <si>
    <t xml:space="preserve">5.522,75</t>
  </si>
  <si>
    <t xml:space="preserve">TUBO DE REVESTIMENTO, EM ACO, CORPO SCHEDULE 40, PONTEIRA SCHEDULE 80, ROSQUEAVEL E SEGMENTADO PARA PERFURACAO, DIAMETRO 4'' (450 MM)                                                                                                                                                                                                                                                                                                                                                                     </t>
  </si>
  <si>
    <t xml:space="preserve">978,89</t>
  </si>
  <si>
    <t xml:space="preserve">TUBO DE REVESTIMENTO, EM ACO, CORPO SCHEDULE 40, PONTEIRA SCHEDULE 80, ROSQUEAVEL E SEGMENTADO PARA PERFURACAO, DIAMETRO 6'' (200 MM)                                                                                                                                                                                                                                                                                                                                                                     </t>
  </si>
  <si>
    <t xml:space="preserve">1.363,33</t>
  </si>
  <si>
    <t xml:space="preserve">TUBO DE REVESTIMENTO, EM ACO, CORPO SCHEDULE 40, PONTEIRA SCHEDULE 80, ROSQUEAVEL E SEGMENTADO PARA PERFURACAO, DIAMETRO 8'' (200 MM)                                                                                                                                                                                                                                                                                                                                                                     </t>
  </si>
  <si>
    <t xml:space="preserve">1.941,31</t>
  </si>
  <si>
    <t xml:space="preserve">TUBO DRENO, CORRUGADO, ESPIRALADO, FLEXIVEL, PERFURADO, EM POLIETILENO DE ALTA DENSIDADE (PEAD), DN *160* MM, (6") PARA DRENAGEM - EM BARRA (NORMA DNIT 093/2006 - EM)                                                                                                                                                                                                                                                                                                                                    </t>
  </si>
  <si>
    <t xml:space="preserve">TUBO DRENO, CORRUGADO, ESPIRALADO, FLEXIVEL, PERFURADO, EM POLIETILENO DE ALTA DENSIDADE (PEAD), DN *200* MM, (8") PARA DRENAGEM - EM BARRA (NORMA DNIT 093/2006 - EM)                                                                                                                                                                                                                                                                                                                                    </t>
  </si>
  <si>
    <t xml:space="preserve">TUBO DRENO, CORRUGADO, ESPIRALADO, FLEXIVEL, PERFURADO, EM POLIETILENO DE ALTA DENSIDADE (PEAD), DN 100 MM, (4") PARA DRENAGEM - EM ROLO (NORMA DNIT 093/2006 - E.M)                                                                                                                                                                                                                                                                                                                                      </t>
  </si>
  <si>
    <t xml:space="preserve">11,41</t>
  </si>
  <si>
    <t xml:space="preserve">TUBO DRENO, CORRUGADO, ESPIRALADO, FLEXIVEL, PERFURADO, EM POLIETILENO DE ALTA DENSIDADE (PEAD), DN 65 MM, (2 1/2") PARA DRENAGEM - EM ROLO (NORMA DNIT 093/2006 - EM)                                                                                                                                                                                                                                                                                                                                    </t>
  </si>
  <si>
    <t xml:space="preserve">7,11</t>
  </si>
  <si>
    <t xml:space="preserve">TUBO MONOCAMADA PEX, DN 16 MM                                                                                                                                                                                                                                                                                                                                                                                                                                                                             </t>
  </si>
  <si>
    <t xml:space="preserve">TUBO MONOCAMADA PEX, DN 20 MM                                                                                                                                                                                                                                                                                                                                                                                                                                                                             </t>
  </si>
  <si>
    <t xml:space="preserve">TUBO MONOCAMADA PEX, DN 25 MM                                                                                                                                                                                                                                                                                                                                                                                                                                                                             </t>
  </si>
  <si>
    <t xml:space="preserve">12,13</t>
  </si>
  <si>
    <t xml:space="preserve">TUBO MONOCAMADA PEX, DN 32 MM                                                                                                                                                                                                                                                                                                                                                                                                                                                                             </t>
  </si>
  <si>
    <t xml:space="preserve">19,49</t>
  </si>
  <si>
    <t xml:space="preserve">TUBO MULTICAMADA PEX, DN *26* MM, PARA INSTALACOES A GAS (AMARELO)                                                                                                                                                                                                                                                                                                                                                                                                                                        </t>
  </si>
  <si>
    <t xml:space="preserve">27,30</t>
  </si>
  <si>
    <t xml:space="preserve">TUBO MULTICAMADA PEX, DN 16 MM, PARA INSTALACOES A GAS (AMARELO)                                                                                                                                                                                                                                                                                                                                                                                                                                          </t>
  </si>
  <si>
    <t xml:space="preserve">TUBO MULTICAMADA PEX, DN 20 MM, PARA INSTALACOES A GAS (AMARELO)                                                                                                                                                                                                                                                                                                                                                                                                                                          </t>
  </si>
  <si>
    <t xml:space="preserve">TUBO MULTICAMADA PEX, DN 32 MM, PARA INSTALACOES A GAS (AMARELO)                                                                                                                                                                                                                                                                                                                                                                                                                                          </t>
  </si>
  <si>
    <t xml:space="preserve">38,07</t>
  </si>
  <si>
    <t xml:space="preserve">TUBO PPR PN 20, DN 20 MM, PARA AGUA QUENTE PREDIAL                                                                                                                                                                                                                                                                                                                                                                                                                                                        </t>
  </si>
  <si>
    <t xml:space="preserve">10,06</t>
  </si>
  <si>
    <t xml:space="preserve">TUBO PPR PN 20, DN 25 MM, PARA AGUA QUENTE PREDIAL                                                                                                                                                                                                                                                                                                                                                                                                                                                        </t>
  </si>
  <si>
    <t xml:space="preserve">TUBO PPR, CLASSE PN 12, DN 110 MM                                                                                                                                                                                                                                                                                                                                                                                                                                                                         </t>
  </si>
  <si>
    <t xml:space="preserve">207,67</t>
  </si>
  <si>
    <t xml:space="preserve">TUBO PPR, CLASSE PN 12, DN 32 MM                                                                                                                                                                                                                                                                                                                                                                                                                                                                          </t>
  </si>
  <si>
    <t xml:space="preserve">TUBO PPR, CLASSE PN 12, DN 40 MM                                                                                                                                                                                                                                                                                                                                                                                                                                                                          </t>
  </si>
  <si>
    <t xml:space="preserve">26,05</t>
  </si>
  <si>
    <t xml:space="preserve">TUBO PPR, CLASSE PN 12, DN 50 MM                                                                                                                                                                                                                                                                                                                                                                                                                                                                          </t>
  </si>
  <si>
    <t xml:space="preserve">34,47</t>
  </si>
  <si>
    <t xml:space="preserve">TUBO PPR, CLASSE PN 12, DN 63 MM                                                                                                                                                                                                                                                                                                                                                                                                                                                                          </t>
  </si>
  <si>
    <t xml:space="preserve">TUBO PPR, CLASSE PN 12, DN 75 MM                                                                                                                                                                                                                                                                                                                                                                                                                                                                          </t>
  </si>
  <si>
    <t xml:space="preserve">83,77</t>
  </si>
  <si>
    <t xml:space="preserve">TUBO PPR, CLASSE PN 12, DN 90 MM                                                                                                                                                                                                                                                                                                                                                                                                                                                                          </t>
  </si>
  <si>
    <t xml:space="preserve">117,48</t>
  </si>
  <si>
    <t xml:space="preserve">TUBO PPR, CLASSE PN 25, DN 110 MM, PARA AGUA QUENTE E FRIA PREDIAL                                                                                                                                                                                                                                                                                                                                                                                                                                        </t>
  </si>
  <si>
    <t xml:space="preserve">236,42</t>
  </si>
  <si>
    <t xml:space="preserve">TUBO PPR, CLASSE PN 25, DN 20 MM, PARA AGUA QUENTE E FRIA PREDIAL                                                                                                                                                                                                                                                                                                                                                                                                                                         </t>
  </si>
  <si>
    <t xml:space="preserve">TUBO PPR, CLASSE PN 25, DN 25 MM, PARA AGUA QUENTE E FRIA PREDIAL                                                                                                                                                                                                                                                                                                                                                                                                                                         </t>
  </si>
  <si>
    <t xml:space="preserve">TUBO PPR, CLASSE PN 25, DN 32 MM, PARA AGUA QUENTE E FRIA PREDIAL                                                                                                                                                                                                                                                                                                                                                                                                                                         </t>
  </si>
  <si>
    <t xml:space="preserve">22,81</t>
  </si>
  <si>
    <t xml:space="preserve">TUBO PPR, CLASSE PN 25, DN 40 MM, PARA AGUA QUENTE E FRIA PREDIAL                                                                                                                                                                                                                                                                                                                                                                                                                                         </t>
  </si>
  <si>
    <t xml:space="preserve">31,59</t>
  </si>
  <si>
    <t xml:space="preserve">TUBO PPR, CLASSE PN 25, DN 50 MM, PARA AGUA QUENTE E FRIA PREDIAL                                                                                                                                                                                                                                                                                                                                                                                                                                         </t>
  </si>
  <si>
    <t xml:space="preserve">45,97</t>
  </si>
  <si>
    <t xml:space="preserve">TUBO PPR, CLASSE PN 25, DN 63 MM, PARA AGUA QUENTE E FRIA PREDIAL                                                                                                                                                                                                                                                                                                                                                                                                                                         </t>
  </si>
  <si>
    <t xml:space="preserve">60,95</t>
  </si>
  <si>
    <t xml:space="preserve">TUBO PPR, CLASSE PN 25, DN 75 MM, PARA AGUA QUENTE E FRIA PREDIAL                                                                                                                                                                                                                                                                                                                                                                                                                                         </t>
  </si>
  <si>
    <t xml:space="preserve">117,56</t>
  </si>
  <si>
    <t xml:space="preserve">TUBO PPR, CLASSE PN 25, DN 90 MM, PARA AGUA QUENTE E FRIA PREDIAL                                                                                                                                                                                                                                                                                                                                                                                                                                         </t>
  </si>
  <si>
    <t xml:space="preserve">174,03</t>
  </si>
  <si>
    <t xml:space="preserve">TUBO PVC  SERIE NORMAL, DN 100 MM, PARA ESGOTO  PREDIAL (NBR 5688)                                                                                                                                                                                                                                                                                                                                                                                                                                        </t>
  </si>
  <si>
    <t xml:space="preserve">TUBO PVC  SERIE NORMAL, DN 150 MM, PARA ESGOTO  PREDIAL (NBR 5688)                                                                                                                                                                                                                                                                                                                                                                                                                                        </t>
  </si>
  <si>
    <t xml:space="preserve">46,05</t>
  </si>
  <si>
    <t xml:space="preserve">TUBO PVC  SERIE NORMAL, DN 40 MM, PARA ESGOTO  PREDIAL (NBR 5688)                                                                                                                                                                                                                                                                                                                                                                                                                                         </t>
  </si>
  <si>
    <t xml:space="preserve">TUBO PVC CORRUGADO, PAREDE DUPLA, JE, DN 150 MM, REDE COLETORA ESGOTO                                                                                                                                                                                                                                                                                                                                                                                                                                     </t>
  </si>
  <si>
    <t xml:space="preserve">68,85</t>
  </si>
  <si>
    <t xml:space="preserve">TUBO PVC CORRUGADO, PAREDE DUPLA, JE, DN 200 MM, REDE COLETORA ESGOTO                                                                                                                                                                                                                                                                                                                                                                                                                                     </t>
  </si>
  <si>
    <t xml:space="preserve">112,67</t>
  </si>
  <si>
    <t xml:space="preserve">TUBO PVC CORRUGADO, PAREDE DUPLA, JE, DN 250 MM, REDE COLETORA ESGOTO                                                                                                                                                                                                                                                                                                                                                                                                                                     </t>
  </si>
  <si>
    <t xml:space="preserve">186,38</t>
  </si>
  <si>
    <t xml:space="preserve">TUBO PVC CORRUGADO, PAREDE DUPLA, JE, DN 300 MM, REDE COLETORA ESGOTO                                                                                                                                                                                                                                                                                                                                                                                                                                     </t>
  </si>
  <si>
    <t xml:space="preserve">259,72</t>
  </si>
  <si>
    <t xml:space="preserve">TUBO PVC CORRUGADO, PAREDE DUPLA, JE, DN 350 MM, REDE COLETORA ESGOTO                                                                                                                                                                                                                                                                                                                                                                                                                                     </t>
  </si>
  <si>
    <t xml:space="preserve">366,48</t>
  </si>
  <si>
    <t xml:space="preserve">TUBO PVC CORRUGADO, PAREDE DUPLA, JE, DN 400 MM, REDE COLETORA ESGOTO                                                                                                                                                                                                                                                                                                                                                                                                                                     </t>
  </si>
  <si>
    <t xml:space="preserve">424,94</t>
  </si>
  <si>
    <t xml:space="preserve">TUBO PVC DE REVESTIMENTO GEOMECANICO NERVURADO REFORCADO, DN = 150 MM, COMPRIMENTO = 2 M                                                                                                                                                                                                                                                                                                                                                                                                                  </t>
  </si>
  <si>
    <t xml:space="preserve">145,00</t>
  </si>
  <si>
    <t xml:space="preserve">TUBO PVC DE REVESTIMENTO GEOMECANICO NERVURADO REFORCADO, DN = 200 MM, COMPRIMENTO = 2 M                                                                                                                                                                                                                                                                                                                                                                                                                  </t>
  </si>
  <si>
    <t xml:space="preserve">257,85</t>
  </si>
  <si>
    <t xml:space="preserve">TUBO PVC DE REVESTIMENTO GEOMECANICO NERVURADO STANDARD, DN = 154 MM, COMPRIMENTO = 2 M                                                                                                                                                                                                                                                                                                                                                                                                                   </t>
  </si>
  <si>
    <t xml:space="preserve">112,98</t>
  </si>
  <si>
    <t xml:space="preserve">TUBO PVC DE REVESTIMENTO GEOMECANICO NERVURADO STANDARD, DN = 206 MM, COMPRIMENTO = 2 M                                                                                                                                                                                                                                                                                                                                                                                                                   </t>
  </si>
  <si>
    <t xml:space="preserve">195,91</t>
  </si>
  <si>
    <t xml:space="preserve">TUBO PVC DE REVESTIMENTO GEOMECANICO NERVURADO STANDARD, DN = 250 MM, COMPRIMENTO = 2 M                                                                                                                                                                                                                                                                                                                                                                                                                   </t>
  </si>
  <si>
    <t xml:space="preserve">327,67</t>
  </si>
  <si>
    <t xml:space="preserve">TUBO PVC DEFOFO, JEI, 1 MPA, DN 100 MM, PARA REDE DE AGUA (NBR 7665)                                                                                                                                                                                                                                                                                                                                                                                                                                      </t>
  </si>
  <si>
    <t xml:space="preserve">TUBO PVC DEFOFO, JEI, 1 MPA, DN 150 MM, PARA REDE DE  AGUA (NBR 7665)                                                                                                                                                                                                                                                                                                                                                                                                                                     </t>
  </si>
  <si>
    <t xml:space="preserve">162,96</t>
  </si>
  <si>
    <t xml:space="preserve">TUBO PVC DEFOFO, JEI, 1 MPA, DN 200 MM, PARA REDE DE AGUA (NBR 7665)                                                                                                                                                                                                                                                                                                                                                                                                                                      </t>
  </si>
  <si>
    <t xml:space="preserve">276,17</t>
  </si>
  <si>
    <t xml:space="preserve">TUBO PVC DEFOFO, JEI, 1 MPA, DN 250 MM, PARA REDE DE AGUA (NBR 7665)                                                                                                                                                                                                                                                                                                                                                                                                                                      </t>
  </si>
  <si>
    <t xml:space="preserve">420,42</t>
  </si>
  <si>
    <t xml:space="preserve">TUBO PVC DEFOFO, JEI, 1 MPA, DN 300 MM, PARA REDE DE AGUA (NBR 7665)                                                                                                                                                                                                                                                                                                                                                                                                                                      </t>
  </si>
  <si>
    <t xml:space="preserve">597,00</t>
  </si>
  <si>
    <t xml:space="preserve">TUBO PVC PBA JEI, CLASSE 12, DN 100 MM, PARA REDE DE AGUA (NBR 5647)                                                                                                                                                                                                                                                                                                                                                                                                                                      </t>
  </si>
  <si>
    <t xml:space="preserve">72,57</t>
  </si>
  <si>
    <t xml:space="preserve">TUBO PVC PBA JEI, CLASSE 12, DN 50 MM, PARA REDE DE AGUA (NBR 5647)                                                                                                                                                                                                                                                                                                                                                                                                                                       </t>
  </si>
  <si>
    <t xml:space="preserve">21,50</t>
  </si>
  <si>
    <t xml:space="preserve">TUBO PVC PBA JEI, CLASSE 12, DN 75 MM, PARA REDE DE AGUA (NBR 5647)                                                                                                                                                                                                                                                                                                                                                                                                                                       </t>
  </si>
  <si>
    <t xml:space="preserve">44,65</t>
  </si>
  <si>
    <t xml:space="preserve">TUBO PVC PBA JEI, CLASSE 15, DN 100 MM, PARA REDE DE AGUA (NBR 5647)                                                                                                                                                                                                                                                                                                                                                                                                                                      </t>
  </si>
  <si>
    <t xml:space="preserve">87,06</t>
  </si>
  <si>
    <t xml:space="preserve">TUBO PVC PBA JEI, CLASSE 15, DN 50 MM, PARA REDE DE AGUA (NBR 5647)                                                                                                                                                                                                                                                                                                                                                                                                                                       </t>
  </si>
  <si>
    <t xml:space="preserve">26,53</t>
  </si>
  <si>
    <t xml:space="preserve">TUBO PVC PBA JEI, CLASSE 15, DN 75 MM, PARA REDE DE AGUA (NBR 5647)                                                                                                                                                                                                                                                                                                                                                                                                                                       </t>
  </si>
  <si>
    <t xml:space="preserve">52,10</t>
  </si>
  <si>
    <t xml:space="preserve">TUBO PVC PBA JEI, CLASSE 20, DN 100 MM, PARA REDE DE AGUA (NBR 5647)                                                                                                                                                                                                                                                                                                                                                                                                                                      </t>
  </si>
  <si>
    <t xml:space="preserve">108,85</t>
  </si>
  <si>
    <t xml:space="preserve">TUBO PVC PBA JEI, CLASSE 20, DN 50 MM, PARA REDE DE AGUA (NBR 5647)                                                                                                                                                                                                                                                                                                                                                                                                                                       </t>
  </si>
  <si>
    <t xml:space="preserve">32,62</t>
  </si>
  <si>
    <t xml:space="preserve">TUBO PVC PBA JEI, CLASSE 20, DN 75 MM, PARA REDE DE AGUA (NBR 5647)                                                                                                                                                                                                                                                                                                                                                                                                                                       </t>
  </si>
  <si>
    <t xml:space="preserve">65,75</t>
  </si>
  <si>
    <t xml:space="preserve">TUBO PVC ROSCAVEL, 3/4",  AGUA FRIA PREDIAL                                                                                                                                                                                                                                                                                                                                                                                                                                                               </t>
  </si>
  <si>
    <t xml:space="preserve">11,92</t>
  </si>
  <si>
    <t xml:space="preserve">TUBO PVC SERIE NORMAL, DN 50 MM, PARA ESGOTO PREDIAL (NBR 5688)                                                                                                                                                                                                                                                                                                                                                                                                                                           </t>
  </si>
  <si>
    <t xml:space="preserve">11,05</t>
  </si>
  <si>
    <t xml:space="preserve">TUBO PVC SERIE NORMAL, DN 75 MM, PARA ESGOTO PREDIAL (NBR 5688)                                                                                                                                                                                                                                                                                                                                                                                                                                           </t>
  </si>
  <si>
    <t xml:space="preserve">15,95</t>
  </si>
  <si>
    <t xml:space="preserve">TUBO PVC, FLEXIVEL, CORRUGADO, PERFURADO, DN 110 MM, PARA DRENAGEM, SISTEMA IRRIGACAO                                                                                                                                                                                                                                                                                                                                                                                                                     </t>
  </si>
  <si>
    <t xml:space="preserve">TUBO PVC, FLEXIVEL, CORRUGADO, PERFURADO, DN 65 MM, PARA DRENAGEM, SISTEMA IRRIGACAO                                                                                                                                                                                                                                                                                                                                                                                                                      </t>
  </si>
  <si>
    <t xml:space="preserve">7,09</t>
  </si>
  <si>
    <t xml:space="preserve">TUBO PVC, RIGIDO, CORRUGADO, PERFURADO, DN 150 MM, PARA DRENAGEM, SISTEMA IRRIGACAO                                                                                                                                                                                                                                                                                                                                                                                                                       </t>
  </si>
  <si>
    <t xml:space="preserve">TUBO PVC, ROSCAVEL,  2 1/2", AGUA FRIA PREDIAL                                                                                                                                                                                                                                                                                                                                                                                                                                                            </t>
  </si>
  <si>
    <t xml:space="preserve">85,99</t>
  </si>
  <si>
    <t xml:space="preserve">TUBO PVC, ROSCAVEL,  2", PARA AGUA FRIA PREDIAL                                                                                                                                                                                                                                                                                                                                                                                                                                                           </t>
  </si>
  <si>
    <t xml:space="preserve">55,21</t>
  </si>
  <si>
    <t xml:space="preserve">TUBO PVC, ROSCAVEL, 1 1/2",  AGUA FRIA PREDIAL                                                                                                                                                                                                                                                                                                                                                                                                                                                            </t>
  </si>
  <si>
    <t xml:space="preserve">38,96</t>
  </si>
  <si>
    <t xml:space="preserve">TUBO PVC, ROSCAVEL, 1 1/4", AGUA FRIA PREDIAL                                                                                                                                                                                                                                                                                                                                                                                                                                                             </t>
  </si>
  <si>
    <t xml:space="preserve">TUBO PVC, ROSCAVEL, 1/2", AGUA FRIA PREDIAL                                                                                                                                                                                                                                                                                                                                                                                                                                                               </t>
  </si>
  <si>
    <t xml:space="preserve">TUBO PVC, ROSCAVEL, 1", AGUA FRIA PREDIAL                                                                                                                                                                                                                                                                                                                                                                                                                                                                 </t>
  </si>
  <si>
    <t xml:space="preserve">23,12</t>
  </si>
  <si>
    <t xml:space="preserve">TUBO PVC, ROSCAVEL, 3", AGUA FRIA PREDIAL                                                                                                                                                                                                                                                                                                                                                                                                                                                                 </t>
  </si>
  <si>
    <t xml:space="preserve">111,22</t>
  </si>
  <si>
    <t xml:space="preserve">TUBO PVC, ROSCAVEL, 4",  AGUA FRIA PREDIAL                                                                                                                                                                                                                                                                                                                                                                                                                                                                </t>
  </si>
  <si>
    <t xml:space="preserve">TUBO PVC, ROSCAVEL, 5",  AGUA FRIA PREDIAL                                                                                                                                                                                                                                                                                                                                                                                                                                                                </t>
  </si>
  <si>
    <t xml:space="preserve">193,09</t>
  </si>
  <si>
    <t xml:space="preserve">TUBO PVC, ROSCAVEL, 6",  AGUA FRIA PREDIAL                                                                                                                                                                                                                                                                                                                                                                                                                                                                </t>
  </si>
  <si>
    <t xml:space="preserve">202,44</t>
  </si>
  <si>
    <t xml:space="preserve">TUBO PVC, SERIE R, DN 100 MM, PARA ESGOTO OU AGUAS PLUVIAIS PREDIAIS (NBR 5688)                                                                                                                                                                                                                                                                                                                                                                                                                           </t>
  </si>
  <si>
    <t xml:space="preserve">44,42</t>
  </si>
  <si>
    <t xml:space="preserve">TUBO PVC, SERIE R, DN 150 MM, PARA ESGOTO OU AGUAS PLUVIAIS PREDIAIS (NBR 5688)                                                                                                                                                                                                                                                                                                                                                                                                                           </t>
  </si>
  <si>
    <t xml:space="preserve">90,29</t>
  </si>
  <si>
    <t xml:space="preserve">TUBO PVC, SERIE R, DN 40 MM, PARA ESGOTO OU AGUAS PLUVIAIS PREDIAIS (NBR 5688)                                                                                                                                                                                                                                                                                                                                                                                                                            </t>
  </si>
  <si>
    <t xml:space="preserve">TUBO PVC, SERIE R, DN 50 MM, PARA ESGOTO OU AGUAS PLUVIAIS PREDIAIS (NBR 5688)                                                                                                                                                                                                                                                                                                                                                                                                                            </t>
  </si>
  <si>
    <t xml:space="preserve">TUBO PVC, SERIE R, DN 75 MM, PARA ESGOTO OU AGUAS PLUVIAIS PREDIAIS (NBR 5688)                                                                                                                                                                                                                                                                                                                                                                                                                            </t>
  </si>
  <si>
    <t xml:space="preserve">25,36</t>
  </si>
  <si>
    <t xml:space="preserve">TUBO PVC, SOLDAVEL, DN 100 MM, AGUA FRIA (NBR-5648)                                                                                                                                                                                                                                                                                                                                                                                                                                                       </t>
  </si>
  <si>
    <t xml:space="preserve">93,77</t>
  </si>
  <si>
    <t xml:space="preserve">TUBO PVC, SOLDAVEL, DN 20 MM, AGUA FRIA (NBR-5648)                                                                                                                                                                                                                                                                                                                                                                                                                                                        </t>
  </si>
  <si>
    <t xml:space="preserve">3,44</t>
  </si>
  <si>
    <t xml:space="preserve">TUBO PVC, SOLDAVEL, DN 25 MM, AGUA FRIA (NBR-5648)                                                                                                                                                                                                                                                                                                                                                                                                                                                        </t>
  </si>
  <si>
    <t xml:space="preserve">TUBO PVC, SOLDAVEL, DN 32 MM, AGUA FRIA (NBR-5648)                                                                                                                                                                                                                                                                                                                                                                                                                                                        </t>
  </si>
  <si>
    <t xml:space="preserve">TUBO PVC, SOLDAVEL, DN 40 MM, AGUA FRIA (NBR-5648)                                                                                                                                                                                                                                                                                                                                                                                                                                                        </t>
  </si>
  <si>
    <t xml:space="preserve">14,45</t>
  </si>
  <si>
    <t xml:space="preserve">TUBO PVC, SOLDAVEL, DN 50 MM, PARA AGUA FRIA (NBR-5648)                                                                                                                                                                                                                                                                                                                                                                                                                                                   </t>
  </si>
  <si>
    <t xml:space="preserve">TUBO PVC, SOLDAVEL, DN 60 MM, AGUA FRIA (NBR-5648)                                                                                                                                                                                                                                                                                                                                                                                                                                                        </t>
  </si>
  <si>
    <t xml:space="preserve">TUBO PVC, SOLDAVEL, DN 75 MM, AGUA FRIA (NBR-5648)                                                                                                                                                                                                                                                                                                                                                                                                                                                        </t>
  </si>
  <si>
    <t xml:space="preserve">46,78</t>
  </si>
  <si>
    <t xml:space="preserve">TUBO PVC, SOLDAVEL, DN 85 MM, AGUA FRIA (NBR-5648)                                                                                                                                                                                                                                                                                                                                                                                                                                                        </t>
  </si>
  <si>
    <t xml:space="preserve">58,45</t>
  </si>
  <si>
    <t xml:space="preserve">TUBO 26" EM CHAPA PRETA, E= 3/16", 147 KG/6 M                                                                                                                                                                                                                                                                                                                                                                                                                                                             </t>
  </si>
  <si>
    <t xml:space="preserve">2.776,11</t>
  </si>
  <si>
    <t xml:space="preserve">TUBO 30" EM CHAPA PRETA, E= 1/4", 175 KG/6 M                                                                                                                                                                                                                                                                                                                                                                                                                                                              </t>
  </si>
  <si>
    <t xml:space="preserve">3.538,88</t>
  </si>
  <si>
    <t xml:space="preserve">TUBO 30" EM CHAPA PRETA, E= 3/8", 177 KG/6 M                                                                                                                                                                                                                                                                                                                                                                                                                                                              </t>
  </si>
  <si>
    <t xml:space="preserve">3.579,32</t>
  </si>
  <si>
    <t xml:space="preserve">UNIAO COM ASSENTO CONICO DE BRONZE, DIAMETRO 1/2"                                                                                                                                                                                                                                                                                                                                                                                                                                                         </t>
  </si>
  <si>
    <t xml:space="preserve">40,76</t>
  </si>
  <si>
    <t xml:space="preserve">UNIAO COM ASSENTO CONICO DE BRONZE, DIAMETRO 1"                                                                                                                                                                                                                                                                                                                                                                                                                                                           </t>
  </si>
  <si>
    <t xml:space="preserve">56,00</t>
  </si>
  <si>
    <t xml:space="preserve">UNIAO COM ASSENTO CONICO DE BRONZE, DIAMETRO 2 1/2"                                                                                                                                                                                                                                                                                                                                                                                                                                                       </t>
  </si>
  <si>
    <t xml:space="preserve">232,43</t>
  </si>
  <si>
    <t xml:space="preserve">UNIAO COM ASSENTO CONICO DE BRONZE, DIAMETRO 2'                                                                                                                                                                                                                                                                                                                                                                                                                                                           </t>
  </si>
  <si>
    <t xml:space="preserve">149,19</t>
  </si>
  <si>
    <t xml:space="preserve">UNIAO COM ASSENTO CONICO DE BRONZE, DIAMETRO 3/4"                                                                                                                                                                                                                                                                                                                                                                                                                                                         </t>
  </si>
  <si>
    <t xml:space="preserve">49,97</t>
  </si>
  <si>
    <t xml:space="preserve">UNIAO COM ASSENTO CONICO DE BRONZE, DIAMETRO 3"                                                                                                                                                                                                                                                                                                                                                                                                                                                           </t>
  </si>
  <si>
    <t xml:space="preserve">375,84</t>
  </si>
  <si>
    <t xml:space="preserve">UNIAO COM ASSENTO CONICO DE BRONZE, DIAMETRO 4"                                                                                                                                                                                                                                                                                                                                                                                                                                                           </t>
  </si>
  <si>
    <t xml:space="preserve">639,62</t>
  </si>
  <si>
    <t xml:space="preserve">UNIAO COM ASSENTO CONICO DE FERRO LONGO (MACHO-FEMEA), DIAMETRO 1 1/2"                                                                                                                                                                                                                                                                                                                                                                                                                                    </t>
  </si>
  <si>
    <t xml:space="preserve">131,55</t>
  </si>
  <si>
    <t xml:space="preserve">UNIAO COM ASSENTO CONICO DE FERRO LONGO (MACHO-FEMEA), DIAMETRO 1/2"                                                                                                                                                                                                                                                                                                                                                                                                                                      </t>
  </si>
  <si>
    <t xml:space="preserve">42,87</t>
  </si>
  <si>
    <t xml:space="preserve">UNIAO COM ASSENTO CONICO DE FERRO LONGO (MACHO-FEMEA), DIAMETRO 1"                                                                                                                                                                                                                                                                                                                                                                                                                                        </t>
  </si>
  <si>
    <t xml:space="preserve">83,74</t>
  </si>
  <si>
    <t xml:space="preserve">UNIAO COM ASSENTO CONICO DE FERRO LONGO (MACHO-FEMEA), DIAMETRO 2 1/2"                                                                                                                                                                                                                                                                                                                                                                                                                                    </t>
  </si>
  <si>
    <t xml:space="preserve">259,17</t>
  </si>
  <si>
    <t xml:space="preserve">UNIAO COM ASSENTO CONICO DE FERRO LONGO (MACHO-FEMEA), DIAMETRO 2"                                                                                                                                                                                                                                                                                                                                                                                                                                        </t>
  </si>
  <si>
    <t xml:space="preserve">209,31</t>
  </si>
  <si>
    <t xml:space="preserve">UNIAO COM ASSENTO CONICO DE FERRO LONGO (MACHO-FEMEA), DIAMETRO 3/4"                                                                                                                                                                                                                                                                                                                                                                                                                                      </t>
  </si>
  <si>
    <t xml:space="preserve">67,18</t>
  </si>
  <si>
    <t xml:space="preserve">UNIAO COM ASSENTO CONICO DE FERRO LONGO (MACHO-FEMEA), DIAMETRO 3'                                                                                                                                                                                                                                                                                                                                                                                                                                        </t>
  </si>
  <si>
    <t xml:space="preserve">378,79</t>
  </si>
  <si>
    <t xml:space="preserve">UNIAO COM ASSENTO CONICO DE FERRO LONGO (MACHO-FEMEA), DIAMETRO 4"                                                                                                                                                                                                                                                                                                                                                                                                                                        </t>
  </si>
  <si>
    <t xml:space="preserve">478,49</t>
  </si>
  <si>
    <t xml:space="preserve">UNIAO COM FLANGE PPR, DN 40 MM, PARA AGUA QUENTE PREDIAL                                                                                                                                                                                                                                                                                                                                                                                                                                                  </t>
  </si>
  <si>
    <t xml:space="preserve">178,97</t>
  </si>
  <si>
    <t xml:space="preserve">UNIAO DE FERRO GALVANIZADO, COM ASSENTO CONICO DE BRONZE, DE 1 1/2"                                                                                                                                                                                                                                                                                                                                                                                                                                       </t>
  </si>
  <si>
    <t xml:space="preserve">86,22</t>
  </si>
  <si>
    <t xml:space="preserve">UNIAO DE FERRO GALVANIZADO, COM ASSENTO CONICO DE BRONZE, DE 1 1/4"                                                                                                                                                                                                                                                                                                                                                                                                                                       </t>
  </si>
  <si>
    <t xml:space="preserve">83,34</t>
  </si>
  <si>
    <t xml:space="preserve">UNIAO DE FERRO GALVANIZADO, COM ROSCA BSP, COM ASSENTO PLANO, DE 1 1/2"                                                                                                                                                                                                                                                                                                                                                                                                                                   </t>
  </si>
  <si>
    <t xml:space="preserve">62,16</t>
  </si>
  <si>
    <t xml:space="preserve">UNIAO DE FERRO GALVANIZADO, COM ROSCA BSP, COM ASSENTO PLANO, DE 1 1/4"                                                                                                                                                                                                                                                                                                                                                                                                                                   </t>
  </si>
  <si>
    <t xml:space="preserve">49,94</t>
  </si>
  <si>
    <t xml:space="preserve">UNIAO DE FERRO GALVANIZADO, COM ROSCA BSP, COM ASSENTO PLANO, DE 1/2"                                                                                                                                                                                                                                                                                                                                                                                                                                     </t>
  </si>
  <si>
    <t xml:space="preserve">21,79</t>
  </si>
  <si>
    <t xml:space="preserve">UNIAO DE FERRO GALVANIZADO, COM ROSCA BSP, COM ASSENTO PLANO, DE 1"                                                                                                                                                                                                                                                                                                                                                                                                                                       </t>
  </si>
  <si>
    <t xml:space="preserve">29,85</t>
  </si>
  <si>
    <t xml:space="preserve">UNIAO DE FERRO GALVANIZADO, COM ROSCA BSP, COM ASSENTO PLANO, DE 2 1/2"                                                                                                                                                                                                                                                                                                                                                                                                                                   </t>
  </si>
  <si>
    <t xml:space="preserve">151,24</t>
  </si>
  <si>
    <t xml:space="preserve">UNIAO DE FERRO GALVANIZADO, COM ROSCA BSP, COM ASSENTO PLANO, DE 2"                                                                                                                                                                                                                                                                                                                                                                                                                                       </t>
  </si>
  <si>
    <t xml:space="preserve">91,41</t>
  </si>
  <si>
    <t xml:space="preserve">UNIAO DE FERRO GALVANIZADO, COM ROSCA BSP, COM ASSENTO PLANO, DE 3/4"                                                                                                                                                                                                                                                                                                                                                                                                                                     </t>
  </si>
  <si>
    <t xml:space="preserve">UNIAO DE FERRO GALVANIZADO, COM ROSCA BSP, COM ASSENTO PLANO, DE 3"                                                                                                                                                                                                                                                                                                                                                                                                                                       </t>
  </si>
  <si>
    <t xml:space="preserve">234,30</t>
  </si>
  <si>
    <t xml:space="preserve">UNIAO DE FERRO GALVANIZADO, COM ROSCA BSP, COM ASSENTO PLANO, DE 4"                                                                                                                                                                                                                                                                                                                                                                                                                                       </t>
  </si>
  <si>
    <t xml:space="preserve">328,92</t>
  </si>
  <si>
    <t xml:space="preserve">UNIAO DE REDUCAO METALICA, PARA CONEXAO COM ANEL DESLIZANTE EM TUBO PEX, DN 20 X 16 MM                                                                                                                                                                                                                                                                                                                                                                                                                    </t>
  </si>
  <si>
    <t xml:space="preserve">11,73</t>
  </si>
  <si>
    <t xml:space="preserve">UNIAO DE REDUCAO METALICA, PARA CONEXAO COM ANEL DESLIZANTE EM TUBO PEX, DN 25 X 16 MM                                                                                                                                                                                                                                                                                                                                                                                                                    </t>
  </si>
  <si>
    <t xml:space="preserve">18,93</t>
  </si>
  <si>
    <t xml:space="preserve">UNIAO DE REDUCAO METALICA, PARA CONEXAO COM ANEL DESLIZANTE EM TUBO PEX, DN 25 X 20 MM                                                                                                                                                                                                                                                                                                                                                                                                                    </t>
  </si>
  <si>
    <t xml:space="preserve">UNIAO DE REDUCAO METALICA, PARA CONEXAO COM ANEL DESLIZANTE EM TUBO PEX, DN 32 X 25 MM                                                                                                                                                                                                                                                                                                                                                                                                                    </t>
  </si>
  <si>
    <t xml:space="preserve">32,28</t>
  </si>
  <si>
    <t xml:space="preserve">UNIAO DUPLA PPR DN 20 MM, PARA AGUA QUENTE PREDIAL                                                                                                                                                                                                                                                                                                                                                                                                                                                        </t>
  </si>
  <si>
    <t xml:space="preserve">42,43</t>
  </si>
  <si>
    <t xml:space="preserve">UNIAO DUPLA PPR DN 25 MM, PARA AGUA QUENTE PREDIAL                                                                                                                                                                                                                                                                                                                                                                                                                                                        </t>
  </si>
  <si>
    <t xml:space="preserve">51,45</t>
  </si>
  <si>
    <t xml:space="preserve">UNIAO EM POLIPROPILENO (PP), PARA TUBO EM PEAD, 20 MM - LIGACAO PREDIAL DE AGUA                                                                                                                                                                                                                                                                                                                                                                                                                           </t>
  </si>
  <si>
    <t xml:space="preserve">5,14</t>
  </si>
  <si>
    <t xml:space="preserve">UNIAO EM POLIPROPILENO (PP), PARA TUBO EM PEAD, 32 MM - LIGACAO PREDIAL DE AGUA                                                                                                                                                                                                                                                                                                                                                                                                                           </t>
  </si>
  <si>
    <t xml:space="preserve">12,69</t>
  </si>
  <si>
    <t xml:space="preserve">UNIAO METALICA, PARA CONEXAO COM ANEL DESLIZANTE EM TUBO PEX, DN 16 MM                                                                                                                                                                                                                                                                                                                                                                                                                                    </t>
  </si>
  <si>
    <t xml:space="preserve">9,06</t>
  </si>
  <si>
    <t xml:space="preserve">UNIAO METALICA, PARA CONEXAO COM ANEL DESLIZANTE EM TUBO PEX, DN 20 MM                                                                                                                                                                                                                                                                                                                                                                                                                                    </t>
  </si>
  <si>
    <t xml:space="preserve">UNIAO METALICA, PARA CONEXAO COM ANEL DESLIZANTE EM TUBO PEX, DN 25 MM                                                                                                                                                                                                                                                                                                                                                                                                                                    </t>
  </si>
  <si>
    <t xml:space="preserve">UNIAO METALICA, PARA CONEXAO COM ANEL DESLIZANTE EM TUBO PEX, DN 32 MM                                                                                                                                                                                                                                                                                                                                                                                                                                    </t>
  </si>
  <si>
    <t xml:space="preserve">38,84</t>
  </si>
  <si>
    <t xml:space="preserve">UNIAO PVC, ROSCAVEL 1/2",  AGUA FRIA PREDIAL                                                                                                                                                                                                                                                                                                                                                                                                                                                              </t>
  </si>
  <si>
    <t xml:space="preserve">UNIAO PVC, ROSCAVEL 2",  AGUA FRIA PREDIAL                                                                                                                                                                                                                                                                                                                                                                                                                                                                </t>
  </si>
  <si>
    <t xml:space="preserve">101,99</t>
  </si>
  <si>
    <t xml:space="preserve">UNIAO PVC, ROSCAVEL, 1 1/2",  AGUA FRIA PREDIAL                                                                                                                                                                                                                                                                                                                                                                                                                                                           </t>
  </si>
  <si>
    <t xml:space="preserve">UNIAO PVC, ROSCAVEL, 1 1/4",  AGUA FRIA PREDIAL                                                                                                                                                                                                                                                                                                                                                                                                                                                           </t>
  </si>
  <si>
    <t xml:space="preserve">40,79</t>
  </si>
  <si>
    <t xml:space="preserve">UNIAO PVC, ROSCAVEL, 1",  AGUA FRIA PREDIAL                                                                                                                                                                                                                                                                                                                                                                                                                                                               </t>
  </si>
  <si>
    <t xml:space="preserve">UNIAO PVC, ROSCAVEL, 2 1/2",  AGUA FRIA PREDIAL                                                                                                                                                                                                                                                                                                                                                                                                                                                           </t>
  </si>
  <si>
    <t xml:space="preserve">209,73</t>
  </si>
  <si>
    <t xml:space="preserve">UNIAO PVC, ROSCAVEL, 3/4",  AGUA FRIA PREDIAL                                                                                                                                                                                                                                                                                                                                                                                                                                                             </t>
  </si>
  <si>
    <t xml:space="preserve">13,51</t>
  </si>
  <si>
    <t xml:space="preserve">UNIAO PVC, ROSCAVEL, 3",  AGUA FRIA PREDIAL                                                                                                                                                                                                                                                                                                                                                                                                                                                               </t>
  </si>
  <si>
    <t xml:space="preserve">265,59</t>
  </si>
  <si>
    <t xml:space="preserve">UNIAO PVC, SOLDAVEL, 110 MM,  PARA AGUA FRIA PREDIAL                                                                                                                                                                                                                                                                                                                                                                                                                                                      </t>
  </si>
  <si>
    <t xml:space="preserve">529,54</t>
  </si>
  <si>
    <t xml:space="preserve">UNIAO PVC, SOLDAVEL, 20 MM,  PARA AGUA FRIA PREDIAL                                                                                                                                                                                                                                                                                                                                                                                                                                                       </t>
  </si>
  <si>
    <t xml:space="preserve">8,85</t>
  </si>
  <si>
    <t xml:space="preserve">UNIAO PVC, SOLDAVEL, 25 MM,  PARA AGUA FRIA PREDIAL                                                                                                                                                                                                                                                                                                                                                                                                                                                       </t>
  </si>
  <si>
    <t xml:space="preserve">UNIAO PVC, SOLDAVEL, 32 MM,  PARA AGUA FRIA PREDIAL                                                                                                                                                                                                                                                                                                                                                                                                                                                       </t>
  </si>
  <si>
    <t xml:space="preserve">UNIAO PVC, SOLDAVEL, 40 MM,  PARA AGUA FRIA PREDIAL                                                                                                                                                                                                                                                                                                                                                                                                                                                       </t>
  </si>
  <si>
    <t xml:space="preserve">UNIAO PVC, SOLDAVEL, 50 MM,  PARA AGUA FRIA PREDIAL                                                                                                                                                                                                                                                                                                                                                                                                                                                       </t>
  </si>
  <si>
    <t xml:space="preserve">36,69</t>
  </si>
  <si>
    <t xml:space="preserve">UNIAO PVC, SOLDAVEL, 60 MM,  PARA AGUA FRIA PREDIAL                                                                                                                                                                                                                                                                                                                                                                                                                                                       </t>
  </si>
  <si>
    <t xml:space="preserve">92,35</t>
  </si>
  <si>
    <t xml:space="preserve">UNIAO PVC, SOLDAVEL, 75 MM,  PARA AGUA FRIA PREDIAL                                                                                                                                                                                                                                                                                                                                                                                                                                                       </t>
  </si>
  <si>
    <t xml:space="preserve">186,35</t>
  </si>
  <si>
    <t xml:space="preserve">UNIAO PVC, SOLDAVEL, 85 MM,  PARA AGUA FRIA PREDIAL                                                                                                                                                                                                                                                                                                                                                                                                                                                       </t>
  </si>
  <si>
    <t xml:space="preserve">286,53</t>
  </si>
  <si>
    <t xml:space="preserve">UNIAO TIPO STORZ, COM EMPATACAO INTERNA TIPO ANEL DE EXPANSAO, ENGATE RAPIDO 1 1/2", PARA MANGUEIRA DE COMBATE A INCENDIO PREDIAL                                                                                                                                                                                                                                                                                                                                                                         </t>
  </si>
  <si>
    <t xml:space="preserve">147,59</t>
  </si>
  <si>
    <t xml:space="preserve">UNIAO TIPO STORZ, COM EMPATACAO INTERNA TIPO ANEL DE EXPANSAO, ENGATE RAPIDO 2 1/2", PARA MANGUEIRA DE COMBATE A INCENDIO PREDIAL                                                                                                                                                                                                                                                                                                                                                                         </t>
  </si>
  <si>
    <t xml:space="preserve">211,16</t>
  </si>
  <si>
    <t xml:space="preserve">UNIAO, CPVC, SOLDAVEL, 15 MM, PARA AGUA QUENTE PREDIAL                                                                                                                                                                                                                                                                                                                                                                                                                                                    </t>
  </si>
  <si>
    <t xml:space="preserve">UNIAO, CPVC, SOLDAVEL, 22 MM, PARA AGUA QUENTE PREDIAL                                                                                                                                                                                                                                                                                                                                                                                                                                                    </t>
  </si>
  <si>
    <t xml:space="preserve">UNIAO, CPVC, SOLDAVEL, 28 MM, PARA AGUA QUENTE PREDIAL                                                                                                                                                                                                                                                                                                                                                                                                                                                    </t>
  </si>
  <si>
    <t xml:space="preserve">UNIAO, CPVC, SOLDAVEL, 35 MM, PARA AGUA QUENTE PREDIAL                                                                                                                                                                                                                                                                                                                                                                                                                                                    </t>
  </si>
  <si>
    <t xml:space="preserve">29,99</t>
  </si>
  <si>
    <t xml:space="preserve">UNIAO, CPVC, SOLDAVEL, 42 MM, PARA AGUA QUENTE PREDIAL                                                                                                                                                                                                                                                                                                                                                                                                                                                    </t>
  </si>
  <si>
    <t xml:space="preserve">44,52</t>
  </si>
  <si>
    <t xml:space="preserve">UNIAO, CPVC, SOLDAVEL, 54 MM, PARA AGUA QUENTE PREDIAL                                                                                                                                                                                                                                                                                                                                                                                                                                                    </t>
  </si>
  <si>
    <t xml:space="preserve">UNIAO, CPVC, SOLDAVEL, 73 MM, PARA AGUA QUENTE PREDIAL                                                                                                                                                                                                                                                                                                                                                                                                                                                    </t>
  </si>
  <si>
    <t xml:space="preserve">155,26</t>
  </si>
  <si>
    <t xml:space="preserve">UNIAO, CPVC, SOLDAVEL, 89 MM, PARA AGUA QUENTE PREDIAL                                                                                                                                                                                                                                                                                                                                                                                                                                                    </t>
  </si>
  <si>
    <t xml:space="preserve">228,92</t>
  </si>
  <si>
    <t xml:space="preserve">USINA DE ASFALTO A FRIO, CAPACIDADE DE 30 A 40 T/H, ELETRICA, POTENCIA DE 30 CV                                                                                                                                                                                                                                                                                                                                                                                                                           </t>
  </si>
  <si>
    <t xml:space="preserve">137.267,59</t>
  </si>
  <si>
    <t xml:space="preserve">USINA DE ASFALTO A FRIO, CAPACIDADE DE 40 A 60 T/H, ELETRICA, POTENCIA DE 30 CV                                                                                                                                                                                                                                                                                                                                                                                                                           </t>
  </si>
  <si>
    <t xml:space="preserve">170.964,97</t>
  </si>
  <si>
    <t xml:space="preserve">USINA DE ASFALTO A QUENTE, FIXA, TIPO CONTRA FLUXO, CAPACIDADE DE 100 A 140 T/H, POTENCIA DE 280 KW, COM MISTURADOR EXTERNO ROTATIVO                                                                                                                                                                                                                                                                                                                                                                      </t>
  </si>
  <si>
    <t xml:space="preserve">3.325.609,68</t>
  </si>
  <si>
    <t xml:space="preserve">USINA DE ASFALTO, GRAVIMETRICA, CAPACIDADE DE 150 T/H, POTENCIA DE 400  KW                                                                                                                                                                                                                                                                                                                                                                                                                                </t>
  </si>
  <si>
    <t xml:space="preserve">8.756.212,93</t>
  </si>
  <si>
    <t xml:space="preserve">USINA DE CONCRETO FIXA, CAPACIDADE NOMINAL DE 40 M3/H, SEM SILO                                                                                                                                                                                                                                                                                                                                                                                                                                           </t>
  </si>
  <si>
    <t xml:space="preserve">392.649,25</t>
  </si>
  <si>
    <t xml:space="preserve">USINA DE CONCRETO FIXA, CAPACIDADE NOMINAL DE 60 M3/H, SEM SILO                                                                                                                                                                                                                                                                                                                                                                                                                                           </t>
  </si>
  <si>
    <t xml:space="preserve">527.982,35</t>
  </si>
  <si>
    <t xml:space="preserve">USINA DE CONCRETO FIXA, CAPACIDADE NOMINAL DE 80 M3/H, SEM SILO                                                                                                                                                                                                                                                                                                                                                                                                                                           </t>
  </si>
  <si>
    <t xml:space="preserve">647.029,46</t>
  </si>
  <si>
    <t xml:space="preserve">USINA DE CONCRETO FIXA, CAPACIDADE NOMINAL DE 90 A 120 M3/H, SEM SILO                                                                                                                                                                                                                                                                                                                                                                                                                                     </t>
  </si>
  <si>
    <t xml:space="preserve">USINA DE LAMA ASFALTICA, PROD 30 A 50 T/H, SILO DE AGREGADO 7 M3, RESERVATORIOS PARA EMULSAO E AGUA DE 2,3 M3 CADA, MISTURADOR TIPO PUGG-MILL A SER MONTADO SOBRE CAMINHAO                                                                                                                                                                                                                                                                                                                                </t>
  </si>
  <si>
    <t xml:space="preserve">624.039,89</t>
  </si>
  <si>
    <t xml:space="preserve">USINA DE MISTURAS ASFALTICAS A QUENTE, MOVEL, TIPO CONTRA FLUXO, CAPACIDADE DE 40 A 80 T/H                                                                                                                                                                                                                                                                                                                                                                                                                </t>
  </si>
  <si>
    <t xml:space="preserve">2.707.421,00</t>
  </si>
  <si>
    <t xml:space="preserve">USINA MISTURADORA DE SOLOS,  DOSADORES TRIPLOS, CALHA VIBRATORIA CAPACIDADE DE 200 A 500 T/H, POTENCIA DE 75 KW                                                                                                                                                                                                                                                                                                                                                                                           </t>
  </si>
  <si>
    <t xml:space="preserve">1.396.615,81</t>
  </si>
  <si>
    <t xml:space="preserve">VALVULA DE DESCARGA EM METAL CROMADO PARA MICTORIO COM ACIONAMENTO POR PRESSAO E FECHAMENTO AUTOMATICO                                                                                                                                                                                                                                                                                                                                                                                                    </t>
  </si>
  <si>
    <t xml:space="preserve">116,21</t>
  </si>
  <si>
    <t xml:space="preserve">VALVULA DE DESCARGA METALICA, BASE 1 1/2 " E ACABAMENTO METALICO CROMADO                                                                                                                                                                                                                                                                                                                                                                                                                                  </t>
  </si>
  <si>
    <t xml:space="preserve">135,00</t>
  </si>
  <si>
    <t xml:space="preserve">VALVULA DE DESCARGA METALICA, BASE 1 1/4 " E ACABAMENTO METALICO CROMADO                                                                                                                                                                                                                                                                                                                                                                                                                                  </t>
  </si>
  <si>
    <t xml:space="preserve">109,36</t>
  </si>
  <si>
    <t xml:space="preserve">VALVULA DE ESCOAMENTO PARA TANQUE, EM METAL CROMADO, 1.1/2 ", SEM LADRAO, COM TAMPAO PLASTICO                                                                                                                                                                                                                                                                                                                                                                                                             </t>
  </si>
  <si>
    <t xml:space="preserve">48,61</t>
  </si>
  <si>
    <t xml:space="preserve">VALVULA DE ESFERA BRUTA EM BRONZE, BITOLA 1 " (REF 1552-B)                                                                                                                                                                                                                                                                                                                                                                                                                                                </t>
  </si>
  <si>
    <t xml:space="preserve">60,32</t>
  </si>
  <si>
    <t xml:space="preserve">VALVULA DE ESFERA BRUTA EM BRONZE, BITOLA 1 1/2 " (REF 1552-B)                                                                                                                                                                                                                                                                                                                                                                                                                                            </t>
  </si>
  <si>
    <t xml:space="preserve">108,34</t>
  </si>
  <si>
    <t xml:space="preserve">VALVULA DE ESFERA BRUTA EM BRONZE, BITOLA 1 1/4 " (REF 1552-B)                                                                                                                                                                                                                                                                                                                                                                                                                                            </t>
  </si>
  <si>
    <t xml:space="preserve">89,90</t>
  </si>
  <si>
    <t xml:space="preserve">VALVULA DE ESFERA BRUTA EM BRONZE, BITOLA 1/2 " (REF 1552-B)                                                                                                                                                                                                                                                                                                                                                                                                                                              </t>
  </si>
  <si>
    <t xml:space="preserve">VALVULA DE ESFERA BRUTA EM BRONZE, BITOLA 2 " (REF 1552-B)                                                                                                                                                                                                                                                                                                                                                                                                                                                </t>
  </si>
  <si>
    <t xml:space="preserve">167,06</t>
  </si>
  <si>
    <t xml:space="preserve">VALVULA DE ESFERA BRUTA EM BRONZE, BITOLA 3/4 " (REF 1552-B)                                                                                                                                                                                                                                                                                                                                                                                                                                              </t>
  </si>
  <si>
    <t xml:space="preserve">44,68</t>
  </si>
  <si>
    <t xml:space="preserve">VALVULA DE RETENCAO DE BRONZE, PE COM CRIVOS, EXTREMIDADE COM ROSCA, DE 1 1/2", PARA FUNDO DE POCO                                                                                                                                                                                                                                                                                                                                                                                                        </t>
  </si>
  <si>
    <t xml:space="preserve">109,99</t>
  </si>
  <si>
    <t xml:space="preserve">VALVULA DE RETENCAO DE BRONZE, PE COM CRIVOS, EXTREMIDADE COM ROSCA, DE 1 1/4", PARA FUNDO DE POCO                                                                                                                                                                                                                                                                                                                                                                                                        </t>
  </si>
  <si>
    <t xml:space="preserve">103,07</t>
  </si>
  <si>
    <t xml:space="preserve">VALVULA DE RETENCAO DE BRONZE, PE COM CRIVOS, EXTREMIDADE COM ROSCA, DE 1", PARA FUNDO DE POCO                                                                                                                                                                                                                                                                                                                                                                                                            </t>
  </si>
  <si>
    <t xml:space="preserve">64,93</t>
  </si>
  <si>
    <t xml:space="preserve">VALVULA DE RETENCAO DE BRONZE, PE COM CRIVOS, EXTREMIDADE COM ROSCA, DE 2 1/2", PARA FUNDO DE POCO                                                                                                                                                                                                                                                                                                                                                                                                        </t>
  </si>
  <si>
    <t xml:space="preserve">297,74</t>
  </si>
  <si>
    <t xml:space="preserve">VALVULA DE RETENCAO DE BRONZE, PE COM CRIVOS, EXTREMIDADE COM ROSCA, DE 2", PARA FUNDO DE POCO                                                                                                                                                                                                                                                                                                                                                                                                            </t>
  </si>
  <si>
    <t xml:space="preserve">166,61</t>
  </si>
  <si>
    <t xml:space="preserve">VALVULA DE RETENCAO DE BRONZE, PE COM CRIVOS, EXTREMIDADE COM ROSCA, DE 3/4", PARA FUNDO DE POCO                                                                                                                                                                                                                                                                                                                                                                                                          </t>
  </si>
  <si>
    <t xml:space="preserve">58,72</t>
  </si>
  <si>
    <t xml:space="preserve">VALVULA DE RETENCAO DE BRONZE, PE COM CRIVOS, EXTREMIDADE COM ROSCA, DE 3", PARA FUNDO DE POCO                                                                                                                                                                                                                                                                                                                                                                                                            </t>
  </si>
  <si>
    <t xml:space="preserve">408,17</t>
  </si>
  <si>
    <t xml:space="preserve">VALVULA DE RETENCAO DE BRONZE, PE COM CRIVOS, EXTREMIDADE COM ROSCA, DE 4", PARA FUNDO DE POCO                                                                                                                                                                                                                                                                                                                                                                                                            </t>
  </si>
  <si>
    <t xml:space="preserve">718,35</t>
  </si>
  <si>
    <t xml:space="preserve">VALVULA DE RETENCAO HORIZONTAL, DE BRONZE (PN-25), 1 1/2", 400 PSI, TAMPA DE PORCA DE UNIAO, EXTREMIDADES COM ROSCA                                                                                                                                                                                                                                                                                                                                                                                       </t>
  </si>
  <si>
    <t xml:space="preserve">213,41</t>
  </si>
  <si>
    <t xml:space="preserve">VALVULA DE RETENCAO HORIZONTAL, DE BRONZE (PN-25), 1 1/4", 400 PSI, TAMPA DE PORCA DE UNIAO, EXTREMIDADES COM ROSCA                                                                                                                                                                                                                                                                                                                                                                                       </t>
  </si>
  <si>
    <t xml:space="preserve">190,96</t>
  </si>
  <si>
    <t xml:space="preserve">VALVULA DE RETENCAO HORIZONTAL, DE BRONZE (PN-25), 1/2", 400 PSI, TAMPA DE PORCA DE UNIAO, EXTREMIDADES COM ROSCA                                                                                                                                                                                                                                                                                                                                                                                         </t>
  </si>
  <si>
    <t xml:space="preserve">77,44</t>
  </si>
  <si>
    <t xml:space="preserve">VALVULA DE RETENCAO HORIZONTAL, DE BRONZE (PN-25), 1", 400 PSI, TAMPA DE PORCA DE UNIAO, EXTREMIDADES COM ROSCA                                                                                                                                                                                                                                                                                                                                                                                           </t>
  </si>
  <si>
    <t xml:space="preserve">127,56</t>
  </si>
  <si>
    <t xml:space="preserve">VALVULA DE RETENCAO HORIZONTAL, DE BRONZE (PN-25), 2 1/2", 400 PSI, TAMPA DE PORCA DE UNIAO, EXTREMIDADES COM ROSCA                                                                                                                                                                                                                                                                                                                                                                                       </t>
  </si>
  <si>
    <t xml:space="preserve">427,57</t>
  </si>
  <si>
    <t xml:space="preserve">VALVULA DE RETENCAO HORIZONTAL, DE BRONZE (PN-25), 2", 400 PSI, TAMPA DE PORCA DE UNIAO, EXTREMIDADES COM ROSCA                                                                                                                                                                                                                                                                                                                                                                                           </t>
  </si>
  <si>
    <t xml:space="preserve">298,99</t>
  </si>
  <si>
    <t xml:space="preserve">VALVULA DE RETENCAO HORIZONTAL, DE BRONZE (PN-25), 3/4", 400 PSI, TAMPA DE PORCA DE UNIAO, EXTREMIDADES COM ROSCA                                                                                                                                                                                                                                                                                                                                                                                         </t>
  </si>
  <si>
    <t xml:space="preserve">93,85</t>
  </si>
  <si>
    <t xml:space="preserve">VALVULA DE RETENCAO HORIZONTAL, DE BRONZE (PN-25), 3", 400 PSI, TAMPA DE PORCA DE UNIAO, EXTREMIDADES COM ROSCA                                                                                                                                                                                                                                                                                                                                                                                           </t>
  </si>
  <si>
    <t xml:space="preserve">590,56</t>
  </si>
  <si>
    <t xml:space="preserve">VALVULA DE RETENCAO HORIZONTAL, DE BRONZE (PN-25), 4", 400 PSI, TAMPA DE PORCA DE UNIAO, EXTREMIDADES COM ROSCA                                                                                                                                                                                                                                                                                                                                                                                           </t>
  </si>
  <si>
    <t xml:space="preserve">915,97</t>
  </si>
  <si>
    <t xml:space="preserve">VALVULA DE RETENCAO VERTICAL, DE BRONZE (PN-16), 1 1/2", 200 PSI, EXTREMIDADES COM ROSCA                                                                                                                                                                                                                                                                                                                                                                                                                  </t>
  </si>
  <si>
    <t xml:space="preserve">113,61</t>
  </si>
  <si>
    <t xml:space="preserve">VALVULA DE RETENCAO VERTICAL, DE BRONZE (PN-16), 1 1/4", 200 PSI, EXTREMIDADES COM ROSCA                                                                                                                                                                                                                                                                                                                                                                                                                  </t>
  </si>
  <si>
    <t xml:space="preserve">98,62</t>
  </si>
  <si>
    <t xml:space="preserve">VALVULA DE RETENCAO VERTICAL, DE BRONZE (PN-16), 1/2", 200 PSI, EXTREMIDADES COM ROSCA                                                                                                                                                                                                                                                                                                                                                                                                                    </t>
  </si>
  <si>
    <t xml:space="preserve">VALVULA DE RETENCAO VERTICAL, DE BRONZE (PN-16), 1", 200 PSI, EXTREMIDADES COM ROSCA                                                                                                                                                                                                                                                                                                                                                                                                                      </t>
  </si>
  <si>
    <t xml:space="preserve">65,73</t>
  </si>
  <si>
    <t xml:space="preserve">VALVULA DE RETENCAO VERTICAL, DE BRONZE (PN-16), 2 1/2", 200 PSI, EXTREMIDADES COM ROSCA                                                                                                                                                                                                                                                                                                                                                                                                                  </t>
  </si>
  <si>
    <t xml:space="preserve">265,27</t>
  </si>
  <si>
    <t xml:space="preserve">VALVULA DE RETENCAO VERTICAL, DE BRONZE (PN-16), 2", 200 PSI, EXTREMIDADES COM ROSCA                                                                                                                                                                                                                                                                                                                                                                                                                      </t>
  </si>
  <si>
    <t xml:space="preserve">165,54</t>
  </si>
  <si>
    <t xml:space="preserve">VALVULA DE RETENCAO VERTICAL, DE BRONZE (PN-16), 3/4", 200 PSI, EXTREMIDADES COM ROSCA                                                                                                                                                                                                                                                                                                                                                                                                                    </t>
  </si>
  <si>
    <t xml:space="preserve">60,16</t>
  </si>
  <si>
    <t xml:space="preserve">VALVULA DE RETENCAO VERTICAL, DE BRONZE (PN-16), 3", 200 PSI, EXTREMIDADES COM ROSCA                                                                                                                                                                                                                                                                                                                                                                                                                      </t>
  </si>
  <si>
    <t xml:space="preserve">362,24</t>
  </si>
  <si>
    <t xml:space="preserve">VALVULA DE RETENCAO VERTICAL, DE BRONZE (PN-16), 4", 200 PSI, EXTREMIDADES COM ROSCA                                                                                                                                                                                                                                                                                                                                                                                                                      </t>
  </si>
  <si>
    <t xml:space="preserve">628,69</t>
  </si>
  <si>
    <t xml:space="preserve">VALVULA EM METAL CROMADO PARA LAVATORIO, 1 " SEM LADRAO                                                                                                                                                                                                                                                                                                                                                                                                                                                   </t>
  </si>
  <si>
    <t xml:space="preserve">38,63</t>
  </si>
  <si>
    <t xml:space="preserve">VALVULA EM METAL CROMADO PARA PIA AMERICANA 3.1/2 X 1.1/2 "                                                                                                                                                                                                                                                                                                                                                                                                                                               </t>
  </si>
  <si>
    <t xml:space="preserve">52,77</t>
  </si>
  <si>
    <t xml:space="preserve">VALVULA EM PLASTICO BRANCO COM SAIDA LISA PARA TANQUE 1.1/4 " X 1.1/2 "                                                                                                                                                                                                                                                                                                                                                                                                                                   </t>
  </si>
  <si>
    <t xml:space="preserve">3,07</t>
  </si>
  <si>
    <t xml:space="preserve">VALVULA EM PLASTICO BRANCO PARA LAVATORIO 1 ", SEM UNHO, COM LADRAO                                                                                                                                                                                                                                                                                                                                                                                                                                       </t>
  </si>
  <si>
    <t xml:space="preserve">VALVULA EM PLASTICO BRANCO PARA TANQUE OU LAVATORIO 1 ", SEM UNHO E SEM LADRAO                                                                                                                                                                                                                                                                                                                                                                                                                            </t>
  </si>
  <si>
    <t xml:space="preserve">VALVULA EM PLASTICO BRANCO PARA TANQUE 1.1/4 " X 1.1/2 ", SEM UNHO E SEM LADRAO                                                                                                                                                                                                                                                                                                                                                                                                                           </t>
  </si>
  <si>
    <t xml:space="preserve">VALVULA EM PLASTICO CROMADO PARA LAVATORIO 1 ", SEM UNHO, COM LADRAO                                                                                                                                                                                                                                                                                                                                                                                                                                      </t>
  </si>
  <si>
    <t xml:space="preserve">6,87</t>
  </si>
  <si>
    <t xml:space="preserve">VALVULA EM PLASTICO CROMADO TIPO AMERICANA PARA PIA DE COZINHA 3.1/2 " X 1.1/2 ", SEM ADAPTADOR                                                                                                                                                                                                                                                                                                                                                                                                           </t>
  </si>
  <si>
    <t xml:space="preserve">VARA FINA PARA CREMONA, EM FERRO ZINCADO BRANCO, COM DIAMETRO DE APROX 10 MM E COMPRIMENTO DE 1,20 M                                                                                                                                                                                                                                                                                                                                                                                                      </t>
  </si>
  <si>
    <t xml:space="preserve">14,75</t>
  </si>
  <si>
    <t xml:space="preserve">VARA FINA PARA CREMONA, EM FERRO ZINCADO BRANCO, COM DIAMETRO DE APROX 10 MM E COMPRIMENTO DE 1,50 M                                                                                                                                                                                                                                                                                                                                                                                                      </t>
  </si>
  <si>
    <t xml:space="preserve">VARIADOR DE LUMINOSIDADE ROTATIVO (DIMMER) 127 V, 300 W (APENAS MODULO)                                                                                                                                                                                                                                                                                                                                                                                                                                   </t>
  </si>
  <si>
    <t xml:space="preserve">32,03</t>
  </si>
  <si>
    <t xml:space="preserve">VARIADOR DE LUMINOSIDADE ROTATIVO (DIMMER) 127V, 300W, CONJUNTO MONTADO PARA EMBUTIR 4" X 2" (PLACA + SUPORTE + MODULO)                                                                                                                                                                                                                                                                                                                                                                                   </t>
  </si>
  <si>
    <t xml:space="preserve">41,19</t>
  </si>
  <si>
    <t xml:space="preserve">VARIADOR DE LUMINOSIDADE ROTATIVO (DIMMER) 220 V, 600 W (APENAS MODULO)                                                                                                                                                                                                                                                                                                                                                                                                                                   </t>
  </si>
  <si>
    <t xml:space="preserve">51,19</t>
  </si>
  <si>
    <t xml:space="preserve">VARIADOR DE LUMINOSIDADE ROTATIVO (DIMMER) 220V, 600W, CONJUNTO MONTADO PARA EMBUTIR 4" X 2" (PLACA + SUPORTE + MODULO)                                                                                                                                                                                                                                                                                                                                                                                   </t>
  </si>
  <si>
    <t xml:space="preserve">53,82</t>
  </si>
  <si>
    <t xml:space="preserve">VARIADOR DE VELOCIDADE PARA VENTILADOR 127 V, 150 W (APENAS MODULO)                                                                                                                                                                                                                                                                                                                                                                                                                                       </t>
  </si>
  <si>
    <t xml:space="preserve">19,69</t>
  </si>
  <si>
    <t xml:space="preserve">VARIADOR DE VELOCIDADE PARA VENTILADOR 127V, 150W + 2 INTERRUPTORES PARALELOS, PARA REVERSAO E LAMPADA, CONJUNTO MONTADO PARA EMBUTIR 4" X 2" (PLACA + SUPORTE + MODULOS)                                                                                                                                                                                                                                                                                                                                 </t>
  </si>
  <si>
    <t xml:space="preserve">34,31</t>
  </si>
  <si>
    <t xml:space="preserve">VARIADOR DE VELOCIDADE PARA VENTILADOR 220 V, 250 W (APENAS MODULO)                                                                                                                                                                                                                                                                                                                                                                                                                                       </t>
  </si>
  <si>
    <t xml:space="preserve">VARIADOR DE VELOCIDADE PARA VENTILADOR 220V, 250W + 2 INTERRUPTORES PARALELOS, PARA REVERSAO E LAMPADA, CONJUNTO MONTADO PARA EMBUTIR 4" X 2" (PLACA + SUPORTE + MODULOS)                                                                                                                                                                                                                                                                                                                                 </t>
  </si>
  <si>
    <t xml:space="preserve">35,46</t>
  </si>
  <si>
    <t xml:space="preserve">VASSOURA MECANICA REBOCAVEL COM ESCOVA CILINDRICA LARGURA UTIL DE VARRIMENTO = 2,44M                                                                                                                                                                                                                                                                                                                                                                                                                      </t>
  </si>
  <si>
    <t xml:space="preserve">83.826,52</t>
  </si>
  <si>
    <t xml:space="preserve">VASSOURA 40 CM COM CABO                                                                                                                                                                                                                                                                                                                                                                                                                                                                                   </t>
  </si>
  <si>
    <t xml:space="preserve">24,78</t>
  </si>
  <si>
    <t xml:space="preserve">VEDACAO DE CALHA, EM BORRACHA COR PRETA, MEDIDA ENTRE 119 E 170 MM, PARA DRENAGEM PLUVIAL PREDIAL                                                                                                                                                                                                                                                                                                                                                                                                         </t>
  </si>
  <si>
    <t xml:space="preserve">VERGALHAO ZINCADO ROSCA TOTAL, 1/4 " (6,3 MM)                                                                                                                                                                                                                                                                                                                                                                                                                                                             </t>
  </si>
  <si>
    <t xml:space="preserve">VERNIZ A BASE RESINA ALQUIDICA COM POLIURETANO PARA MADEIRA, COM FILTRO SOLAR, BRILHANTE, USO INTERNO E EXTERNO                                                                                                                                                                                                                                                                                                                                                                                           </t>
  </si>
  <si>
    <t xml:space="preserve">VERNIZ MARITIMO PREMIUM PARA MADEIRA, COM FILTRO SOLAR, BRILHANTE, USO INTERNO E EXTERNO                                                                                                                                                                                                                                                                                                                                                                                                                  </t>
  </si>
  <si>
    <t xml:space="preserve">28,63</t>
  </si>
  <si>
    <t xml:space="preserve">VERNIZ TIPO COPAL PARA MADEIRA, BRILHANTE, USO INTERNO                                                                                                                                                                                                                                                                                                                                                                                                                                                    </t>
  </si>
  <si>
    <t xml:space="preserve">VEU DE VIDRO/VEU DE SUPERFICIE 30 A 35 G/M2                                                                                                                                                                                                                                                                                                                                                                                                                                                               </t>
  </si>
  <si>
    <t xml:space="preserve">30,64</t>
  </si>
  <si>
    <t xml:space="preserve">VEU POLIESTER                                                                                                                                                                                                                                                                                                                                                                                                                                                                                             </t>
  </si>
  <si>
    <t xml:space="preserve">VIBRADOR DE IMERSAO, COM PONTEIRA DE *35* MM, MANGOTE DE 5 M, SEM MOTOR                                                                                                                                                                                                                                                                                                                                                                                                                                   </t>
  </si>
  <si>
    <t xml:space="preserve">1.334,25</t>
  </si>
  <si>
    <t xml:space="preserve">VIBRADOR DE IMERSAO, COM PONTEIRA DE *45* MM, MANGOTE DE 5 M, SEM MOTOR.                                                                                                                                                                                                                                                                                                                                                                                                                                  </t>
  </si>
  <si>
    <t xml:space="preserve">1.450,27</t>
  </si>
  <si>
    <t xml:space="preserve">VIBRADOR DE IMERSAO, COM PONTEIRA DE *60* MM, MANGOTE DE 5 M, SEM MOTOR.                                                                                                                                                                                                                                                                                                                                                                                                                                  </t>
  </si>
  <si>
    <t xml:space="preserve">1.626,86</t>
  </si>
  <si>
    <t xml:space="preserve">VIBRADOR DE IMERSAO, DIAMETRO DA PONTEIRA DE *35* MM, COM MOTOR 4 TEMPOS A GASOLINA DE 5,5 HP (5,5 CV)                                                                                                                                                                                                                                                                                                                                                                                                    </t>
  </si>
  <si>
    <t xml:space="preserve">3.500,00</t>
  </si>
  <si>
    <t xml:space="preserve">VIBRADOR DE IMERSAO, DIAMETRO DA PONTEIRA DE *45* MM, COM MOTOR ELETRICO TRIFASICO DE 2 HP (2 CV)                                                                                                                                                                                                                                                                                                                                                                                                         </t>
  </si>
  <si>
    <t xml:space="preserve">3.139,80</t>
  </si>
  <si>
    <t xml:space="preserve">VIBRADOR DE IMERSAO, DIAMETRO DA PONTEIRA DE *45* MM, COM MOTOR 4 TEMPOS A GASOLINA DE 5,5 HP (5,5 CV)                                                                                                                                                                                                                                                                                                                                                                                                    </t>
  </si>
  <si>
    <t xml:space="preserve">3.824,66</t>
  </si>
  <si>
    <t xml:space="preserve">VIBROACABADORA DE ASFALTO SOBRE ESTEIRAS, LARG. PAVIM. MAX. 8,00 M, POT. 100 KW/ 134 HP, CAP.  600 T/ H                                                                                                                                                                                                                                                                                                                                                                                                   </t>
  </si>
  <si>
    <t xml:space="preserve">5.372.494,00</t>
  </si>
  <si>
    <t xml:space="preserve">VIBROACABADORA DE ASFALTO SOBRE ESTEIRAS, LARG. PAVIM. 2,13 M A 4,55 M, POT. 74 KW/ 100 HP, CAP. 400  T/ H                                                                                                                                                                                                                                                                                                                                                                                                </t>
  </si>
  <si>
    <t xml:space="preserve">2.261.757,62</t>
  </si>
  <si>
    <t xml:space="preserve">VIBROACABADORA DE ASFALTO SOBRE ESTEIRAS, LARG. PAVIM. 2,60 M A 5,75 M, POT. 110 HP, CAP. 450 T/ H                                                                                                                                                                                                                                                                                                                                                                                                        </t>
  </si>
  <si>
    <t xml:space="preserve">2.278.147,33</t>
  </si>
  <si>
    <t xml:space="preserve">VIBROACABADORA DE ASFALTO SOBRE ESTEIRAS, LARG. PAVIMENT. 1,90 A 5,3 M, POT. 78 KW/105 HP, CAP. 450 T/H                                                                                                                                                                                                                                                                                                                                                                                                   </t>
  </si>
  <si>
    <t xml:space="preserve">2.760.000,00</t>
  </si>
  <si>
    <t xml:space="preserve">VIBROACABADORA DE ASFALTO SOBRE RODAS, LARGURA DE PAVIMENTACAO DE 1,70 A 4,20 M, POTENCIA 78 KW/105 HP, CAPACIDADE 300 T/H                                                                                                                                                                                                                                                                                                                                                                                </t>
  </si>
  <si>
    <t xml:space="preserve">2.445.320,53</t>
  </si>
  <si>
    <t xml:space="preserve">VIDRACEIRO                                                                                                                                                                                                                                                                                                                                                                                                                                                                                                </t>
  </si>
  <si>
    <t xml:space="preserve">14,39</t>
  </si>
  <si>
    <t xml:space="preserve">VIDRACEIRO (MENSALISTA)                                                                                                                                                                                                                                                                                                                                                                                                                                                                                   </t>
  </si>
  <si>
    <t xml:space="preserve">2.541,50</t>
  </si>
  <si>
    <t xml:space="preserve">VIDRO COMUM LAMINADO LISO INCOLOR DUPLO, ESPESSURA TOTAL 8 MM (CADA CAMADA DE 4 MM) - COLOCADO                                                                                                                                                                                                                                                                                                                                                                                                            </t>
  </si>
  <si>
    <t xml:space="preserve">842,43</t>
  </si>
  <si>
    <t xml:space="preserve">VIDRO COMUM LAMINADO, LISO, INCOLOR, DUPLO, ESPESSURA TOTAL 6 MM (CADA CAMADA E= 3 MM) - COLOCADO                                                                                                                                                                                                                                                                                                                                                                                                         </t>
  </si>
  <si>
    <t xml:space="preserve">733,33</t>
  </si>
  <si>
    <t xml:space="preserve">VIDRO COMUM LAMINADO, LISO, INCOLOR, TRIPLO, ESPESSURA TOTAL 12 MM (CADA CAMADA E=  4 MM) - COLOCADO                                                                                                                                                                                                                                                                                                                                                                                                      </t>
  </si>
  <si>
    <t xml:space="preserve">1.906,66</t>
  </si>
  <si>
    <t xml:space="preserve">VIDRO COMUM LAMINADO, LISO, INCOLOR, TRIPLO, ESPESSURA TOTAL 15 MM (CADA CAMADA E = 5 MM) - COLOCADO                                                                                                                                                                                                                                                                                                                                                                                                      </t>
  </si>
  <si>
    <t xml:space="preserve">2.229,33</t>
  </si>
  <si>
    <t xml:space="preserve">VIDRO CRISTAL COLORIDO, 10 MM, PINTADO NA COR BRANCA                                                                                                                                                                                                                                                                                                                                                                                                                                                      </t>
  </si>
  <si>
    <t xml:space="preserve">657,06</t>
  </si>
  <si>
    <t xml:space="preserve">VIDRO CRISTAL COLORIDO, 4 MM, PINTADO NA COR BRANCA                                                                                                                                                                                                                                                                                                                                                                                                                                                       </t>
  </si>
  <si>
    <t xml:space="preserve">205,33</t>
  </si>
  <si>
    <t xml:space="preserve">VIDRO CRISTAL COLORIDO, 6 MM, PINTADO NA COR BRANCA                                                                                                                                                                                                                                                                                                                                                                                                                                                       </t>
  </si>
  <si>
    <t xml:space="preserve">291,82</t>
  </si>
  <si>
    <t xml:space="preserve">VIDRO CRISTAL COLORIDO, 8 MM, PINTADO NA COR BRANCA                                                                                                                                                                                                                                                                                                                                                                                                                                                       </t>
  </si>
  <si>
    <t xml:space="preserve">473,73</t>
  </si>
  <si>
    <t xml:space="preserve">VIDRO LISO FUME E = 4MM - SEM COLOCACAO                                                                                                                                                                                                                                                                                                                                                                                                                                                                   </t>
  </si>
  <si>
    <t xml:space="preserve">234,66</t>
  </si>
  <si>
    <t xml:space="preserve">VIDRO LISO FUME E = 6MM - SEM COLOCACAO                                                                                                                                                                                                                                                                                                                                                                                                                                                                   </t>
  </si>
  <si>
    <t xml:space="preserve">352,00</t>
  </si>
  <si>
    <t xml:space="preserve">VIDRO LISO FUME, E = 5 MM - SEM COLOCACAO                                                                                                                                                                                                                                                                                                                                                                                                                                                                 </t>
  </si>
  <si>
    <t xml:space="preserve">253,30</t>
  </si>
  <si>
    <t xml:space="preserve">VIDRO LISO INCOLOR 10 MM - SEM COLOCACAO                                                                                                                                                                                                                                                                                                                                                                                                                                                                  </t>
  </si>
  <si>
    <t xml:space="preserve">439,99</t>
  </si>
  <si>
    <t xml:space="preserve">VIDRO LISO INCOLOR 2 A 3 MM - SEM COLOCACAO                                                                                                                                                                                                                                                                                                                                                                                                                                                               </t>
  </si>
  <si>
    <t xml:space="preserve">132,00</t>
  </si>
  <si>
    <t xml:space="preserve">VIDRO LISO INCOLOR 4MM - SEM COLOCACAO                                                                                                                                                                                                                                                                                                                                                                                                                                                                    </t>
  </si>
  <si>
    <t xml:space="preserve">175,99</t>
  </si>
  <si>
    <t xml:space="preserve">VIDRO LISO INCOLOR 5MM - SEM COLOCACAO                                                                                                                                                                                                                                                                                                                                                                                                                                                                    </t>
  </si>
  <si>
    <t xml:space="preserve">VIDRO LISO INCOLOR 6 MM - SEM COLOCACAO                                                                                                                                                                                                                                                                                                                                                                                                                                                                   </t>
  </si>
  <si>
    <t xml:space="preserve">249,33</t>
  </si>
  <si>
    <t xml:space="preserve">VIDRO LISO INCOLOR 8MM  -  SEM COLOCACAO                                                                                                                                                                                                                                                                                                                                                                                                                                                                  </t>
  </si>
  <si>
    <t xml:space="preserve">363,73</t>
  </si>
  <si>
    <t xml:space="preserve">VIDRO MARTELADO OU CANELADO, 4 MM - SEM COLOCACAO                                                                                                                                                                                                                                                                                                                                                                                                                                                         </t>
  </si>
  <si>
    <t xml:space="preserve">146,66</t>
  </si>
  <si>
    <t xml:space="preserve">VIDRO PLANO ARAMADO E = 6 MM - SEM COLOCACAO                                                                                                                                                                                                                                                                                                                                                                                                                                                              </t>
  </si>
  <si>
    <t xml:space="preserve">VIDRO PLANO ARMADO E = 7MM - SEM COLOCACAO                                                                                                                                                                                                                                                                                                                                                                                                                                                                </t>
  </si>
  <si>
    <t xml:space="preserve">454,66</t>
  </si>
  <si>
    <t xml:space="preserve">VIDRO TEMPERADO INCOLOR E = 10 MM, SEM COLOCACAO                                                                                                                                                                                                                                                                                                                                                                                                                                                          </t>
  </si>
  <si>
    <t xml:space="preserve">241,51</t>
  </si>
  <si>
    <t xml:space="preserve">VIDRO TEMPERADO INCOLOR E = 6 MM, SEM COLOCACAO                                                                                                                                                                                                                                                                                                                                                                                                                                                           </t>
  </si>
  <si>
    <t xml:space="preserve">142,51</t>
  </si>
  <si>
    <t xml:space="preserve">VIDRO TEMPERADO INCOLOR E = 8 MM, SEM COLOCACAO                                                                                                                                                                                                                                                                                                                                                                                                                                                           </t>
  </si>
  <si>
    <t xml:space="preserve">186,03</t>
  </si>
  <si>
    <t xml:space="preserve">VIDRO TEMPERADO INCOLOR PARA PORTA DE ABRIR, E = 10 MM (SEM FERRAGENS E SEM COLOCACAO)                                                                                                                                                                                                                                                                                                                                                                                                                    </t>
  </si>
  <si>
    <t xml:space="preserve">261,22</t>
  </si>
  <si>
    <t xml:space="preserve">VIDRO TEMPERADO VERDE E = 10 MM, SEM COLOCACAO                                                                                                                                                                                                                                                                                                                                                                                                                                                            </t>
  </si>
  <si>
    <t xml:space="preserve">304,38</t>
  </si>
  <si>
    <t xml:space="preserve">VIDRO TEMPERADO VERDE E = 6 MM, SEM COLOCACAO                                                                                                                                                                                                                                                                                                                                                                                                                                                             </t>
  </si>
  <si>
    <t xml:space="preserve">VIDRO TEMPERADO VERDE E = 8 MM, SEM COLOCACAO                                                                                                                                                                                                                                                                                                                                                                                                                                                             </t>
  </si>
  <si>
    <t xml:space="preserve">232,32</t>
  </si>
  <si>
    <t xml:space="preserve">VIGA *7,5 X 10* CM EM PINUS, MISTA OU EQUIVALENTE DA REGIAO - BRUTA                                                                                                                                                                                                                                                                                                                                                                                                                                       </t>
  </si>
  <si>
    <t xml:space="preserve">16,45</t>
  </si>
  <si>
    <t xml:space="preserve">VIGA *7,5 X 15 CM EM PINUS, MISTA OU EQUIVALENTE DA REGIAO - BRUTA                                                                                                                                                                                                                                                                                                                                                                                                                                        </t>
  </si>
  <si>
    <t xml:space="preserve">VIGA APARELHADA  *6 X 12* CM, EM MACARANDUBA, ANGELIM OU EQUIVALENTE DA REGIAO                                                                                                                                                                                                                                                                                                                                                                                                                            </t>
  </si>
  <si>
    <t xml:space="preserve">26,47</t>
  </si>
  <si>
    <t xml:space="preserve">VIGA APARELHADA *6 X 16* CM, EM MACARANDUBA, ANGELIM OU EQUIVALENTE DA REGIAO                                                                                                                                                                                                                                                                                                                                                                                                                             </t>
  </si>
  <si>
    <t xml:space="preserve">VIGA DE ESCORAMAENTO H20, DE MADEIRA, PESO DE 5,00 A 5,20 KG/M, COM EXTREMIDADES PLASTICAS                                                                                                                                                                                                                                                                                                                                                                                                                </t>
  </si>
  <si>
    <t xml:space="preserve">92,18</t>
  </si>
  <si>
    <t xml:space="preserve">VIGA NAO APARELHADA  *6 X 12* CM, EM MACARANDUBA, ANGELIM OU EQUIVALENTE DA REGIAO - BRUTA                                                                                                                                                                                                                                                                                                                                                                                                                </t>
  </si>
  <si>
    <t xml:space="preserve">28,98</t>
  </si>
  <si>
    <t xml:space="preserve">VIGA NAO APARELHADA *6 X 16* CM, EM MACARANDUBA, ANGELIM OU EQUIVALENTE DA REGIAO -  BRUTA                                                                                                                                                                                                                                                                                                                                                                                                                </t>
  </si>
  <si>
    <t xml:space="preserve">VIGA NAO APARELHADA *6 X 20* CM, EM MACARANDUBA, ANGELIM OU EQUIVALENTE DA REGIAO - BRUTA                                                                                                                                                                                                                                                                                                                                                                                                                 </t>
  </si>
  <si>
    <t xml:space="preserve">52,33</t>
  </si>
  <si>
    <t xml:space="preserve">VIGA NAO APARELHADA *8 X 16* CM EM MACARANDUBA, ANGELIM OU EQUIVALENTE DA REGIAO -  BRUTA                                                                                                                                                                                                                                                                                                                                                                                                                 </t>
  </si>
  <si>
    <t xml:space="preserve">56,01</t>
  </si>
  <si>
    <t xml:space="preserve">VIGIA DIURNO                                                                                                                                                                                                                                                                                                                                                                                                                                                                                              </t>
  </si>
  <si>
    <t xml:space="preserve">9,87</t>
  </si>
  <si>
    <t xml:space="preserve">VIGIA DIURNO (MENSALISTA)                                                                                                                                                                                                                                                                                                                                                                                                                                                                                 </t>
  </si>
  <si>
    <t xml:space="preserve">1.743,84</t>
  </si>
  <si>
    <t xml:space="preserve">VIGIA NOTURNO, HORA EFETIVAMENTE TRABALHADA DE 22 H AS 5 H (COM ADICIONAL NOTURNO)                                                                                                                                                                                                                                                                                                                                                                                                                        </t>
  </si>
  <si>
    <t xml:space="preserve">TOTAL DE INSUMOS : 5215</t>
  </si>
  <si>
    <t xml:space="preserve">TOTAL DE INSUMOS : 5255</t>
  </si>
  <si>
    <t xml:space="preserve">TABELA DE FORNECIMENTO DE PEÇAS  E EQUIPAMENTOS  - NOBREAKS</t>
  </si>
  <si>
    <t xml:space="preserve">PEÇAS RECONDICIONADAS OU KIT DE REPOSIÇÃO</t>
  </si>
  <si>
    <t xml:space="preserve">GRUPO1</t>
  </si>
  <si>
    <t xml:space="preserve">RECONDICIONAMENTO</t>
  </si>
  <si>
    <t xml:space="preserve">PEC-G1</t>
  </si>
  <si>
    <t xml:space="preserve">Custo</t>
  </si>
  <si>
    <t xml:space="preserve">PESQUISA.57</t>
  </si>
  <si>
    <t xml:space="preserve">UN.</t>
  </si>
  <si>
    <t xml:space="preserve">PESQUISA.58</t>
  </si>
  <si>
    <t xml:space="preserve">PESQUISA.59</t>
  </si>
  <si>
    <t xml:space="preserve">PESQUISA.60</t>
  </si>
  <si>
    <t xml:space="preserve">PESQUISA.61</t>
  </si>
  <si>
    <t xml:space="preserve">PESQUISA.62</t>
  </si>
  <si>
    <t xml:space="preserve">PESQUISA.63</t>
  </si>
  <si>
    <t xml:space="preserve">PESQUISA.64</t>
  </si>
  <si>
    <t xml:space="preserve">PESQUISA.65</t>
  </si>
  <si>
    <t xml:space="preserve">PESQUISA.66</t>
  </si>
  <si>
    <t xml:space="preserve">PESQUISA.67</t>
  </si>
  <si>
    <t xml:space="preserve">PESQUISA.68</t>
  </si>
  <si>
    <t xml:space="preserve">PESQUISA.69</t>
  </si>
  <si>
    <t xml:space="preserve">PESQUISA.70</t>
  </si>
  <si>
    <t xml:space="preserve">PESQUISA.71</t>
  </si>
  <si>
    <t xml:space="preserve">PESQUISA.72</t>
  </si>
  <si>
    <t xml:space="preserve">PESQUISA.73</t>
  </si>
  <si>
    <t xml:space="preserve">PESQUISA.74</t>
  </si>
  <si>
    <t xml:space="preserve">PESQUISA.75</t>
  </si>
  <si>
    <t xml:space="preserve">PESQUISA.76</t>
  </si>
  <si>
    <t xml:space="preserve">PESQUISA.77</t>
  </si>
  <si>
    <t xml:space="preserve">PESQUISA.78</t>
  </si>
  <si>
    <t xml:space="preserve">PESQUISA.79</t>
  </si>
  <si>
    <t xml:space="preserve">PESQUISA.80</t>
  </si>
  <si>
    <t xml:space="preserve">PESQUISA.85</t>
  </si>
  <si>
    <t xml:space="preserve">PESQUISA.34</t>
  </si>
  <si>
    <t xml:space="preserve">PESQUISA.45</t>
  </si>
  <si>
    <t xml:space="preserve">PESQUISA.46</t>
  </si>
  <si>
    <t xml:space="preserve">PESQUISA.47</t>
  </si>
  <si>
    <t xml:space="preserve">PESQUISA.48</t>
  </si>
  <si>
    <t xml:space="preserve">PESQUISA.49</t>
  </si>
  <si>
    <t xml:space="preserve">PESQUISA.50</t>
  </si>
  <si>
    <t xml:space="preserve">PESQUISA.51</t>
  </si>
  <si>
    <t xml:space="preserve">PESQUISA.52</t>
  </si>
  <si>
    <t xml:space="preserve">M</t>
  </si>
  <si>
    <t xml:space="preserve">PESQUISA.54</t>
  </si>
  <si>
    <t xml:space="preserve">PESQUISA.55</t>
  </si>
  <si>
    <t xml:space="preserve">PESQUISA.56</t>
  </si>
  <si>
    <t xml:space="preserve">PESQUISA.81</t>
  </si>
  <si>
    <t xml:space="preserve">PESQUISA.82</t>
  </si>
  <si>
    <t xml:space="preserve">PESQUISA.83</t>
  </si>
  <si>
    <t xml:space="preserve">PESQUISA.84</t>
  </si>
  <si>
    <t xml:space="preserve">PESQUISA.86</t>
  </si>
  <si>
    <t xml:space="preserve">PODER JUDICIÁRIO DA UNIÃO
TRIBUNAL REGIONAL DO TRABALHO DA 18ª REGIÃO</t>
  </si>
  <si>
    <t xml:space="preserve">OBRA: CABINES PRIMÁRIAS QUADRA T-29 E TRANSFORMADORES TRIFÁSICOS</t>
  </si>
  <si>
    <t xml:space="preserve">SINAPI-ABR/2019</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</si>
  <si>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</si>
  <si>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 xml:space="preserve">Descrição</t>
  </si>
  <si>
    <t xml:space="preserve">UNIDADE </t>
  </si>
  <si>
    <t xml:space="preserve">CUSTO ADOTADO</t>
  </si>
  <si>
    <t xml:space="preserve">UNIDADE</t>
  </si>
  <si>
    <t xml:space="preserve">ALICATE AMPERÍMETRO ATÉ 1000A</t>
  </si>
  <si>
    <t xml:space="preserve">EMPRESA</t>
  </si>
  <si>
    <t xml:space="preserve">TELEFONE</t>
  </si>
  <si>
    <t xml:space="preserve">ENDEREÇO/E-MAIL</t>
  </si>
  <si>
    <t xml:space="preserve">VALOR</t>
  </si>
  <si>
    <t xml:space="preserve">MÉDIA MERCADO</t>
  </si>
  <si>
    <t xml:space="preserve">CUSTOS ADOTADOS</t>
  </si>
  <si>
    <t xml:space="preserve">MÃO-DE-OBRA</t>
  </si>
  <si>
    <t xml:space="preserve">Média</t>
  </si>
  <si>
    <t xml:space="preserve">Loja do Mecânico (representante)</t>
  </si>
  <si>
    <t xml:space="preserve">(62) 3412-9999</t>
  </si>
  <si>
    <t xml:space="preserve">https://www.lojadomecanico.com.br</t>
  </si>
  <si>
    <t xml:space="preserve">NÃO SE APLICA</t>
  </si>
  <si>
    <t xml:space="preserve">PREÇO1</t>
  </si>
  <si>
    <t xml:space="preserve">Baú da Eletrônica</t>
  </si>
  <si>
    <t xml:space="preserve">(11) 2442-6600</t>
  </si>
  <si>
    <t xml:space="preserve">http://www.baudaeletronica.com.br</t>
  </si>
  <si>
    <t xml:space="preserve">PREÇO2</t>
  </si>
  <si>
    <t xml:space="preserve">Tecno Ferramentas</t>
  </si>
  <si>
    <t xml:space="preserve">(11) 3312-8090</t>
  </si>
  <si>
    <t xml:space="preserve">https://www.tecnoferramentas.com.br</t>
  </si>
  <si>
    <t xml:space="preserve">PREÇO3</t>
  </si>
  <si>
    <t xml:space="preserve">MEDIDOR DE ROTAÇÃO DE FASE</t>
  </si>
  <si>
    <t xml:space="preserve">Lojas Americanas </t>
  </si>
  <si>
    <t xml:space="preserve">Loja Virtual</t>
  </si>
  <si>
    <t xml:space="preserve">https://www.americanas.com.br/produto/11477095?epar=bp_pl_00_go_am_todas_geral_gmv&amp;opn=YSMESP&amp;WT.srch=1&amp;gclid=Cj0KCQiA_8OPBhDtARIsAKQu0gYUcG6OnmkX5m33QNsRp3ip1vvEPizAm_9sI8FfL7fVczBf4ENi9QQaAoAuEALw_wcB</t>
  </si>
  <si>
    <t xml:space="preserve">https://www.tecnoferramentas.com.br/instrumentos-de-medicao/indicador-de-rotacao-de-fase</t>
  </si>
  <si>
    <t xml:space="preserve">Casas Bahia</t>
  </si>
  <si>
    <t xml:space="preserve">(11) 4003-2773</t>
  </si>
  <si>
    <t xml:space="preserve">https://www.casasbahia.com.br/Ferramentas/ferramentasdemedicao/Medidores/indicador-de-rotacao-de-fases-9040-fluke-1504573849.html?IdSku=1504573849</t>
  </si>
  <si>
    <t xml:space="preserve">COMPRESSOR DE AR PARA LIMPEZA INDUSTRIAL</t>
  </si>
  <si>
    <t xml:space="preserve">https://www.lojadomecanico.com.br/produto/122194/21/159/motocompressor-de-ar-82-pes-2hp-50-litros-116-psi-220v--pressure-moto-press-50l</t>
  </si>
  <si>
    <t xml:space="preserve">Ferramentas Kennedy (representante)</t>
  </si>
  <si>
    <t xml:space="preserve">(62) 4053-8157</t>
  </si>
  <si>
    <t xml:space="preserve">https://www.ferramentaskennedy.com.br/6288/compressor-de-ar-85pes-pratic-air-csi-8525-127v-schulz</t>
  </si>
  <si>
    <t xml:space="preserve">Lojas Americanas</t>
  </si>
  <si>
    <t xml:space="preserve">https://www.americanas.com.br/produto/52129050?pfm_carac=motocompressor-de-ar&amp;pfm_page=search&amp;pfm_pos=grid&amp;pfm_type=search_page&amp;offerId=61dd8155d9fd6edeece44823&amp;voltagem=220</t>
  </si>
  <si>
    <t xml:space="preserve">FURADEIRA DE IMPACTO 750 W PROFISSIONAL</t>
  </si>
  <si>
    <t xml:space="preserve">Lojas c&amp;c Casa e Construção</t>
  </si>
  <si>
    <t xml:space="preserve"> (11) 4001-0100</t>
  </si>
  <si>
    <t xml:space="preserve">https://www.cec.com.br/ferramentas/eletricas/furadeiras/furadeira-de-impacto-1/2-760w-220v-hp1640-azul-e-preta?produto=1182761</t>
  </si>
  <si>
    <t xml:space="preserve">https://www.casasbahia.com.br/Ferramentas/AcessoriosdeFerramentas/AcessoriosDiversos/furadeira-de-impacto-cat-750w-13mm-dx17-profissional-1512399876.html?IdSku=1512394583</t>
  </si>
  <si>
    <t xml:space="preserve">Palácio das Ferramentas</t>
  </si>
  <si>
    <t xml:space="preserve"> (16) 2104-9666</t>
  </si>
  <si>
    <t xml:space="preserve">https://www.palaciodasferramentas.com.br/produto/6030/ferramentas-eletricas/furadeiras/furadeira-industrial-de-impacto-12-pol-hp1640x2-760w-com-kit-de-brocas-9-pecas-makita/</t>
  </si>
  <si>
    <t xml:space="preserve">represe</t>
  </si>
  <si>
    <t xml:space="preserve">PARAFUSADEIRA ELÉTRICA 750 W PROFISSIONAL</t>
  </si>
  <si>
    <t xml:space="preserve">Magazine Luiza</t>
  </si>
  <si>
    <t xml:space="preserve">https://www.magazineluiza.com.br/furadeira-de-impacto-parafusadeira-gsb-16-re-bosch-750w/p/jb4c434ga9/fs/otfs/?&amp;seller_id=clickdigital</t>
  </si>
  <si>
    <t xml:space="preserve">https://www.americanas.com.br/produto/3545479146?epar=bp_pl_00_go_pla_casaeconst_geral_gmv&amp;opn=YSMESP&amp;WT.srch=1&amp;gclid=Cj0KCQiA_8OPBhDtARIsAKQu0gZDDuNdOiw7cbsuGOpz9gMtbzVO0Yl8-FUuBb9qPX320LOM6jOy5OAaAkwSEALw_wcB</t>
  </si>
  <si>
    <t xml:space="preserve">Extra</t>
  </si>
  <si>
    <t xml:space="preserve">https://www.extra.com.br/furadeira-eletrica-impacto-parafusadeira-bosch-gsb-16-re-pro-1528449748/p/1528449748?utm_medium=cpc&amp;utm_source=google_freelisting&amp;IdSku=1528449748&amp;idLojista=12231</t>
  </si>
  <si>
    <t xml:space="preserve">ASPIRADOR DE PÓ E ÁGUA 1400 W</t>
  </si>
  <si>
    <t xml:space="preserve">Loja do Mecânico</t>
  </si>
  <si>
    <t xml:space="preserve">(11) 3508-9979</t>
  </si>
  <si>
    <t xml:space="preserve">https://www.lojadomecanico.com.br/produto/99878/22/739/aspirador-de-agua-e-po-1400w-220v-flex-electrolux-flexn</t>
  </si>
  <si>
    <t xml:space="preserve">Ponto Frio </t>
  </si>
  <si>
    <t xml:space="preserve">https://www.pontofrio.com.br/aspirador-de-po-e-agua-electrolux-flex-flexn-1400w-10266987/p/10266987?utm_medium=cpc&amp;utm_source=GP_PLA&amp;IdSku=10266987&amp;idLojista=16&amp;utm_campaign=elpo_smart-shopping&amp;gclid=Cj0KCQiA_8OPBhDtARIsAKQu0gZ_yysu-7jcrJqJiPSTArobVMuqE3MKLai0agIzCxhEWMJSpOquMswaAnUNEALw_wcB</t>
  </si>
  <si>
    <t xml:space="preserve">Loja Electrolux</t>
  </si>
  <si>
    <t xml:space="preserve">https://loja.electrolux.com.br/aspirador-agua-po-flex-electrolux-flexn/p?idsku=2001759&amp;utm_source=google&amp;utm_campaign=googlepla&amp;utm_medium=shopping&amp;gclid=Cj0KCQiA_8OPBhDtARIsAKQu0gbSyq2RQ8l9B1hgKzacf0chV7EdtQR8m4YyF75oeE8eTkU31dzzgHUaAgW-EALw_wcB</t>
  </si>
  <si>
    <t xml:space="preserve">JOGO DE BROCAS E PONTEIRAS </t>
  </si>
  <si>
    <t xml:space="preserve">https://www.americanas.com.br/produto/4271931190?pfm_carac=jogo-de-brocas-e-ponteiras&amp;pfm_page=search&amp;pfm_pos=grid&amp;pfm_type=search_page&amp;offerId=6183b2f0d9fd6edeec2259a5</t>
  </si>
  <si>
    <t xml:space="preserve">https://www.extra.com.br/Ferramentas/FerramentasEletricas/Acessoriosferramentas/jogo-de-brocas-e-ponteiras-110-pcs-1500641198.html?IdSku=1500641198</t>
  </si>
  <si>
    <t xml:space="preserve">https://www.lojadomecanico.com.br/produto/73840/2/307/Jogo-de-Brocas-e-Ponteiras-com-110-Pecas/153/?utm_source=googleshopping&amp;utm_campaign=xmlshopping&amp;utm_medium=cpc&amp;utm_content=73840&amp;gclid=Cj0KCQiA_8OPBhDtARIsAKQu0gbUmlTW8a2cn1WfGu9mEpRSVUmB5ISri80W72kXUoZOcIVg6WE0pDMaAsUKEALw_wcB</t>
  </si>
  <si>
    <t xml:space="preserve">KIT BITS E SOQUETES SEXTAVADO</t>
  </si>
  <si>
    <t xml:space="preserve">https://www.cec.com.br/ferramentas/acessorios-para-ferramentas/kit-de-ponteiras-bits-com-42-pecas?produto=1388778</t>
  </si>
  <si>
    <t xml:space="preserve">https://www.americanas.com.br/produto/3963512033?pfm_carac=kit-bits-e-soquetes-sextavado&amp;pfm_page=search&amp;pfm_pos=grid&amp;pfm_type=search_page&amp;offerId=614cc58b09c351890dbd4988</t>
  </si>
  <si>
    <t xml:space="preserve">https://www.magazineluiza.com.br/kit-jogo-de-soquetes-sextavado-bits-pito-c-catraca-33-pecas-vonder/p/hjd9ekc04j/fs/sote/</t>
  </si>
  <si>
    <t xml:space="preserve">JOGO DE FERRAMENTAS ISOLADAS IEC 50 ATÉ 1500 VOLTS</t>
  </si>
  <si>
    <t xml:space="preserve">https://www.lojadomecanico.com.br/produto/93761/2/749/Jogo-de-Ferramentas-VDE-Isoladas-de-12-Pol-com-14-Pecas/153/?utm_source=googleshopping&amp;utm_campaign=xmlshopping&amp;utm_medium=cpc&amp;utm_content=93761&amp;gclid=Cj0KCQiA_8OPBhDtARIsAKQu0gbYhysCQTiExs40_qXGPVlQ-6vs9au5htoJwe5s-g-LoIb7XAlWQAYaAnIGEALw_wcB</t>
  </si>
  <si>
    <t xml:space="preserve">Ant Ferramentas</t>
  </si>
  <si>
    <t xml:space="preserve"> (11) 3345-3209 </t>
  </si>
  <si>
    <t xml:space="preserve">https://www.antferramentas.com.br/jogo-de-ferramentas-vde-isoladas-gedore-vde1001/p?idsku=2000488&amp;utm_source=google&amp;utm_medium=cpc&amp;gclid=Cj0KCQiA_8OPBhDtARIsAKQu0gYVmUkJBu_584CJAaSUtqMqbJCMA92tCTcaE8gpWEk_pncTQbVPHs0aAoGfEALw_wcB</t>
  </si>
  <si>
    <t xml:space="preserve">MadeiraMadeira</t>
  </si>
  <si>
    <t xml:space="preserve">https://www.madeiramadeira.com.br/jogo-de-ferramentas-vde-isoladas-gedore-14-pecas-vde1001-091830i-3640476.html?seller=7833&amp;origem=pla-3640476&amp;utm_source=google&amp;utm_medium=cpc&amp;utm_content=chave-de-fenda-e-philips-452&amp;utm_term=&amp;utm_id=10816328090&amp;gclid=Cj0KCQiA_8OPBhDtARIsAKQu0ga0ubpI5Kb-YqtyudbL987PAD_r0IpJTpaQtCMgJhvYlYLGWurrya4aApu9EALw_wcB</t>
  </si>
  <si>
    <t xml:space="preserve">BOTINA DE SEGURANÇA COM ISOLAÇÃO PARA ELETRICISTA</t>
  </si>
  <si>
    <t xml:space="preserve">Loja Zeus do Brasil </t>
  </si>
  <si>
    <t xml:space="preserve">https://lojazeusdobrasil.com.br/produtos/detalhes/botina-marluvas-50b29-srv-eletricista-nr35-couro-com-cadarco-preta-5/?gclid=Cj0KCQiA_8OPBhDtARIsAKQu0gYg9ODjX34f-Khdybtubc4G111KbKQT5wGhGi3UbOoXkGyrFd-HVOUaAoxyEALw_wcB</t>
  </si>
  <si>
    <t xml:space="preserve">Oceano B2B</t>
  </si>
  <si>
    <t xml:space="preserve">https://www.oceanob2b.com/botina-marluvas-50b29mex-cpap-pt-cadarco-bico-composite-n44-p1014746?tsid=16&amp;gclid=Cj0KCQiA_8OPBhDtARIsAKQu0gY9ujCH8-W-d7SPGJpdsPm_-yRaGn9HM0PU6-eI7usXliqJIc1vV20aAtiEEALw_wcB</t>
  </si>
  <si>
    <t xml:space="preserve">https://www.americanas.com.br/produto/3672483914?epar=bp_pl_00_go_pla_aic_geral_gmv&amp;opn=YSMESP&amp;WT.srch=1&amp;gclid=Cj0KCQiA_8OPBhDtARIsAKQu0gY0-9_J83WxSMd_oR0TBj0_6k_DZaByy0OgGN_OWdxMjK_kDtgVuOcaAqSuEALw_wcB&amp;tamanho=41&amp;cor=Preto</t>
  </si>
  <si>
    <t xml:space="preserve">LUVA ANTICORTE DE KEVLAR CONTRA CORTES, ABRASÕES E PERFURAÇÕES</t>
  </si>
  <si>
    <t xml:space="preserve">Net Suprimentos</t>
  </si>
  <si>
    <t xml:space="preserve">(11) 3004-9515</t>
  </si>
  <si>
    <t xml:space="preserve">https://www.netsuprimentos.com.br/luva-kevlar-power-flex-ansell/p</t>
  </si>
  <si>
    <t xml:space="preserve">Super Epi</t>
  </si>
  <si>
    <t xml:space="preserve">(11) 2628-0085</t>
  </si>
  <si>
    <t xml:space="preserve">https://www.superepi.com.br/luva-de-kevlar-dny-mastershield-protecao-ao-corte-abrasao-e-termica-da-60000-ca-42749-2071-p1053298</t>
  </si>
  <si>
    <t xml:space="preserve">https://www.americanas.com.br/produto/3296303325?epar=bp_pl_00_go_pla_aic_geral_gmv&amp;opn=YSMESP&amp;WT.srch=1&amp;gclid=Cj0KCQiA_8OPBhDtARIsAKQu0gbpXNGuLVY1zXtO-PDIDbpWELCyHtyvlVzWxg-zELcqRFwsR7X9T9MaAgk7EALw_wcB&amp;variacoes=G</t>
  </si>
  <si>
    <t xml:space="preserve">MACACÃO PARA ELETRICISTA - CLASSE 2 - CONFORME NR10</t>
  </si>
  <si>
    <t xml:space="preserve">Fardas Express Uniformes Profissionais</t>
  </si>
  <si>
    <t xml:space="preserve">https://www.fardasexpress.com.br/macacao-nr-10-azul-noite-70166?utm_source=&amp;utm_medium=&amp;utm_campaign=</t>
  </si>
  <si>
    <t xml:space="preserve">Loja do EPI</t>
  </si>
  <si>
    <t xml:space="preserve">(11) 44130092</t>
  </si>
  <si>
    <t xml:space="preserve">https://www.lojadoepi.com/produtos/conjunto-eletricista-nr-10-anti-chama-com-faixa-refletiva/?pf=gs&amp;gclid=Cj0KCQiAosmPBhCPARIsAHOen-OjfGDw7xvOaBLqyI721EJUoP8xQ4_mhNyhmERE4zrtQ78xOaApZi0aAmTzEALw_wcB</t>
  </si>
  <si>
    <t xml:space="preserve">Elastobor</t>
  </si>
  <si>
    <t xml:space="preserve"> (11) 55259744</t>
  </si>
  <si>
    <t xml:space="preserve">https://www.elastobor.com.br/macacao-elastobor-seguranca-nr10-faixa-refletiva-tam-g-cinza/p</t>
  </si>
  <si>
    <t xml:space="preserve">ÓCULOS DE PROTEÇÃO LATERAL E ANTI-RISCO</t>
  </si>
  <si>
    <t xml:space="preserve">Super EPI Segurança</t>
  </si>
  <si>
    <t xml:space="preserve">x</t>
  </si>
  <si>
    <t xml:space="preserve">https://www.superepi.com.br/oculos-de-seguranca-kalipso-paraty-ca-20030-p1046703</t>
  </si>
  <si>
    <t xml:space="preserve">Distrinox Distribuidora</t>
  </si>
  <si>
    <t xml:space="preserve">(16) 39698088</t>
  </si>
  <si>
    <t xml:space="preserve">https://www.distrinox.com.br/oculos-de-seguranca-vision-3000-verde-tonalidade-5-0-com-tratamento-antirrisco-3m/</t>
  </si>
  <si>
    <t xml:space="preserve">Lojas Americanas – Boom Mix</t>
  </si>
  <si>
    <t xml:space="preserve">https://www.americanas.com.br/produto/3156240342?pfm_carac=oculos-anti-risco-protecao-lateral&amp;pfm_page=search&amp;pfm_pos=grid&amp;pfm_type=search_page&amp;offerId=607604980c0704426618c407</t>
  </si>
  <si>
    <t xml:space="preserve">PINCEL PARA LIMPEZA DE QUADROS ELÉTRICOS</t>
  </si>
  <si>
    <t xml:space="preserve">Lojas Tamoyo</t>
  </si>
  <si>
    <t xml:space="preserve">(47) 3348-1122</t>
  </si>
  <si>
    <t xml:space="preserve">https://www.lojastamoyo.com.br/produto/pincel-2-1-2-395-395-6-atlas-88239</t>
  </si>
  <si>
    <t xml:space="preserve">C&amp;C Casa e Construção</t>
  </si>
  <si>
    <t xml:space="preserve">(11) 4001-0100</t>
  </si>
  <si>
    <t xml:space="preserve">https://www.cec.com.br/tintas-e-acessorios/pinceis-e-acessorios/trinchas-e-pinceis/pincel-400-para-parede-2-cerda-gris?produto=1355898</t>
  </si>
  <si>
    <t xml:space="preserve">(61) 3246-9989</t>
  </si>
  <si>
    <t xml:space="preserve">https://www.lojadomecanico.com.br/produto/3531/31/350/pincel--112-pol-vonder-6241711200</t>
  </si>
  <si>
    <t xml:space="preserve">ÓLEO DESENGRIPANTE, EMBALAGEM COM 300ML</t>
  </si>
  <si>
    <t xml:space="preserve">Palacio das Ferramentas</t>
  </si>
  <si>
    <t xml:space="preserve">(11) 3014-4966</t>
  </si>
  <si>
    <t xml:space="preserve">https://www.palaciodasferramentas.com.br/produto/12847/produtos-p-limpeza/desengripantes/oleo-lubrificante-desengripante-multiuso-300-ml-spray-slub300-lub-starrett/</t>
  </si>
  <si>
    <t xml:space="preserve">https://www.lojadomecanico.com.br/produto/79481/32/250/oleo-desengripante-em-spray-300-ml-beltools-52852</t>
  </si>
  <si>
    <t xml:space="preserve">Macrolub</t>
  </si>
  <si>
    <t xml:space="preserve">https://www.macrolub.com.br/desengripante-automotivo-bril-lub-fit-300-ml-tecbril-/p</t>
  </si>
  <si>
    <t xml:space="preserve">LIMPA CONTATO PARA INSTALAÇÃO ELÉTRICA</t>
  </si>
  <si>
    <t xml:space="preserve">eFácil</t>
  </si>
  <si>
    <t xml:space="preserve">0800 729 5206</t>
  </si>
  <si>
    <t xml:space="preserve">https://www.efacil.com.br/loja/produto/limpa-contato-el%C3%A9trico-300ml----orbi-qu%C3%ADmica-2100168/?canal=ca_9784&amp;gclid=Cj0KCQjw0YD4BRD2ARIsAHwmKVkh1_BOP_VNhFhLhoMrIk2Ev3KQhksndoCgtT3zkM-OZaLW08hAvzsaArT9EALw_wcB</t>
  </si>
  <si>
    <t xml:space="preserve">A Megaloja</t>
  </si>
  <si>
    <t xml:space="preserve">(16) 3516-1462</t>
  </si>
  <si>
    <t xml:space="preserve">https://www.amegaloja.com.br/limpa-contatos-eletricos-e-eletronicos-orbi-quimica-300-ml/p?gclid=Cj0KCQjw0YD4BRD2ARIsAHwmKVm5BdW45Zo1G4Tpwu8zRJnWZltd4DfDs-w_McQ0HbBpnXVvMZOKw0waAq8zEALw_wcB</t>
  </si>
  <si>
    <t xml:space="preserve">ServTec</t>
  </si>
  <si>
    <t xml:space="preserve"> (16) 3711-4608</t>
  </si>
  <si>
    <t xml:space="preserve">https://www.servtectelecom.com.br/informatica/acessorios/limpa-contato-wurth-300ml?parceiro=7695&amp;gclid=Cj0KCQjw0YD4BRD2ARIsAHwmKVk4caJR5mHNu-XHVzawek5l736wf_ahBPv-BcNw-Mbqixf_t5N_PDUaAgfzEALw_wcB</t>
  </si>
  <si>
    <t xml:space="preserve">JOGO DE CHAVE FIXA DE BOCA DE 6 A 32 MM</t>
  </si>
  <si>
    <t xml:space="preserve">https://www.lojadomecanico.com.br/produto/182738/2/116/jogo-de-chaves-fixas-em-aco-forjado-6-a-32mm-com-12-pecas---riosul-tools-r010266</t>
  </si>
  <si>
    <t xml:space="preserve">Dutra Máquinas</t>
  </si>
  <si>
    <t xml:space="preserve">(11) 2795-8844 </t>
  </si>
  <si>
    <t xml:space="preserve">https://www.dutramaquinas.com.br/p/jogo-de-chave-fixa-6-a-32-mm-com-12-pecas-100403my</t>
  </si>
  <si>
    <t xml:space="preserve">https://www.ferramentaskennedy.com.br/busca?ordenacao=preco&amp;ordem=desc&amp;q=jogo%20chave%20fixa%20boca</t>
  </si>
  <si>
    <t xml:space="preserve">DETECTOR DE SEQUÊNCIA DE FASE</t>
  </si>
  <si>
    <t xml:space="preserve">https://www.dutramaquinas.com.br/p/detector-de-sequencia-de-fase-ez-phase-ii-ez-phase</t>
  </si>
  <si>
    <t xml:space="preserve">https://www.lojadomecanico.com.br/produto/89940/19/189/detector-de-sequencia-de-fase-3-em-1-minipa-ezphaseii</t>
  </si>
  <si>
    <t xml:space="preserve">https://www.americanas.com.br/produto/8599387?pfm_carac=detector-de-sequencia-de-fase&amp;pfm_page=search&amp;pfm_pos=grid&amp;pfm_type=search_page&amp;offerId=6161920309c351890d28bd9b&amp;buyboxToken=ZWxlbWVuby1hY3Rvci12MS1hY29tLWQ2MTg3NDBiLTdlNDctNDVmZS1iOGRjLTcwZWYyZjFjODczZA%3D%3D</t>
  </si>
  <si>
    <t xml:space="preserve">MALETA DE FERRAMENTAS COM PUXADOR E RODINHAS</t>
  </si>
  <si>
    <t xml:space="preserve">https://www.dutramaquinas.com.br/p/maleta-em-plastico-480-x-220-x-360-mm-para-ferramentas-mf991-35-99-991-000</t>
  </si>
  <si>
    <t xml:space="preserve">https://www.lojadomecanico.com.br/produto/78742/2/425/maleta-com-rodinhas-para-ferramentas-com-placas-de-ferramentas-tramontina-pro--44952040</t>
  </si>
  <si>
    <t xml:space="preserve">Guimepa</t>
  </si>
  <si>
    <t xml:space="preserve">(41) 30797870</t>
  </si>
  <si>
    <t xml:space="preserve">https://www.guimepa.com.br/maleta-para-ferramentas-480x220x360mm-preta-com-puxador-e-ro.html</t>
  </si>
  <si>
    <t xml:space="preserve">KIT CHAVES HEXAGONAIS</t>
  </si>
  <si>
    <t xml:space="preserve">https://www.casasbahia.com.br/jogo-de-chave-allen-15-a-10-mm-com-9-pecas-belzer-6797313/p/6797313?utm_medium=Cpc&amp;utm_source=google_freelisting&amp;IdSku=6797313&amp;idLojista=31124</t>
  </si>
  <si>
    <t xml:space="preserve">https://www.lojadomecanico.com.br/produto/84327/2/586/jogo-de-chaves-hexagonais-longas-em-polegadas-com-12-pecas-sata-st09108sj</t>
  </si>
  <si>
    <t xml:space="preserve">https://www.americanas.com.br/produto/3918771491?pfm_carac=kit-chaves-hexagonal&amp;pfm_page=search&amp;pfm_pos=grid&amp;pfm_type=search_page&amp;offerId=614235df09c351890d57eff7</t>
  </si>
  <si>
    <t xml:space="preserve">ESTILETE PROFISSIONAL</t>
  </si>
  <si>
    <t xml:space="preserve">Dular</t>
  </si>
  <si>
    <t xml:space="preserve">(61) 996588121</t>
  </si>
  <si>
    <t xml:space="preserve">https://www.dular.com.br/estilete-profissional-6--tramontina-com-corpo-de-dupla-injecao-e-oito-laminas-2147447461/p?idsku=2147456286&amp;idtag=a7c38a3d-91af-4fa9-9229-26e175a26d9f&amp;gclid=Cj0KCQiAxc6PBhCEARIsAH8Hff3T1IZfp7Azj1CD7aDZAUCJI09WxDlpJCDGUXHu9glL2nM0kJQTlBUaAtQZEALw_wcB</t>
  </si>
  <si>
    <t xml:space="preserve">Kalunga</t>
  </si>
  <si>
    <t xml:space="preserve">https://www.kalunga.com.br/prod/estilete-largo-plastico-profissional-c-trava-d95-easy-office-bt-1-un/261322?pcID=39&amp;gclid=Cj0KCQiAxc6PBhCEARIsAH8Hff0J--ESA4oaxRCi7inU3iYZxfIzjoB0eBZ-cYAUANkeNdfxSAOIppgaAiyfEALw_wcB</t>
  </si>
  <si>
    <t xml:space="preserve">https://www.lojadomecanico.com.br/produto/90695/31/281/Estilete-Profissional-de-6-Pol-com-8-Laminas-/153/?utm_source=googleshopping&amp;utm_campaign=xmlshopping&amp;utm_medium=cpc&amp;utm_content=90695</t>
  </si>
  <si>
    <t xml:space="preserve">KIT TESOURA DE CHAPA</t>
  </si>
  <si>
    <t xml:space="preserve">https://www.americanas.com.br/produto/3365488424?pfm_carac=kit-tesoura-de-chapa&amp;pfm_page=search&amp;pfm_pos=grid&amp;pfm_type=search_page&amp;offerId=619b9ca5d9fd6edeec9aec2a</t>
  </si>
  <si>
    <t xml:space="preserve">0800 773 3838</t>
  </si>
  <si>
    <t xml:space="preserve">https://www.magazineluiza.com.br/kit-3-tesoura-funileiro-aviacao-reta-dir-esq-corneta/p/ha9c9b5517/fs/tpcs/?&amp;seller_id=maisutilcomercial&amp;utm_source=google&amp;utm_medium=pla&amp;utm_campaign=&amp;partner_id=64263&amp;&amp;&amp;utm_source=google&amp;utm_medium=pla&amp;utm_campaign=&amp;partner_id=58984&amp;gclid=Cj0KCQiAxc6PBhCEARIsAH8Hff0kUzI9Aq1KFUdTUuEZqS2g7FKWqPmNtgQ23jXGSmgejK_NtqdQIIAaAlLNEALw_wcB&amp;gclsrc=aw.ds</t>
  </si>
  <si>
    <t xml:space="preserve">https://www.casasbahia.com.br/kit-3-tesoura-chapa-corte-reto-direito-esquerdo-10-quot-25cm-mtx-1514894232/p/1514894232?utm_medium=Cpc&amp;utm_source=google_freelisting&amp;IdSku=1514894232&amp;idLojista=37470</t>
  </si>
  <si>
    <t xml:space="preserve">BATERIA ESTACIONARIA VRLA 45 AH - NOBREAK GALAXY</t>
  </si>
  <si>
    <t xml:space="preserve">Site</t>
  </si>
  <si>
    <t xml:space="preserve">https://www.americanas.com.br/produto/3434278165?pfm_carac=bateria-estacionaria-45-ah-nobreak-galaxy&amp;pfm_page=search&amp;pfm_pos=grid&amp;pfm_type=search_page&amp;offerId=60cdf44b52131c3c8176a9f6#info-section</t>
  </si>
  <si>
    <t xml:space="preserve">Reis Baterias</t>
  </si>
  <si>
    <t xml:space="preserve">(11) 4451-3554</t>
  </si>
  <si>
    <t xml:space="preserve">https://www.bateriaautomotiva.com.br/bateria-estacionaria-vrla-agm-getpower-12v-45ah-gp12-45</t>
  </si>
  <si>
    <t xml:space="preserve">Multi Baterias</t>
  </si>
  <si>
    <t xml:space="preserve">(11) 2193-3076  </t>
  </si>
  <si>
    <t xml:space="preserve">https://www.multibaterias.com.br/baterias-estacionarias/bateriaestacionria-getpower-vrla12-volts/bateria-getpower-vrla-12v-45ah.phtml</t>
  </si>
  <si>
    <t xml:space="preserve">TOALHA PANO INDUSTRIAL</t>
  </si>
  <si>
    <t xml:space="preserve">https://www.americanas.com.br/produto/4232569950?pfm_carac=toalha-pano-industrial&amp;pfm_page=search&amp;pfm_pos=grid&amp;pfm_type=search_page&amp;offerId=61cd9e6bd9fd6edeeccdc9b7</t>
  </si>
  <si>
    <t xml:space="preserve">SBRIO</t>
  </si>
  <si>
    <t xml:space="preserve">(21) 2424-5696</t>
  </si>
  <si>
    <t xml:space="preserve">https://www.sbrio.com/limpeza-e-polimento-de-veiculos/flanelas-panos-e-aplicadores/toalha-industrial-pralim-29x29-100-unidades?parceiro=6714&amp;parceiro=8788&amp;gclid=Cj0KCQjw0YD4BRD2ARIsAHwmKVnCLJV__4lNxjmunotW5yZMnY1foZPq7d3-JQ1mXBddz3ySBkbcs4oaAqZEEALw_wcB</t>
  </si>
  <si>
    <t xml:space="preserve">Nacional Tex</t>
  </si>
  <si>
    <t xml:space="preserve">(19) 997305788</t>
  </si>
  <si>
    <t xml:space="preserve">https://www.nacionaltex.com.br/produtos/pralim-toalha-absorvente-industrial-29cm-x-29cm-100-unid-cinza/?pf=gs</t>
  </si>
  <si>
    <t xml:space="preserve">LANTERNA TÁTICA</t>
  </si>
  <si>
    <t xml:space="preserve">Descontalia</t>
  </si>
  <si>
    <t xml:space="preserve">(11) 3777-0849</t>
  </si>
  <si>
    <t xml:space="preserve">https://descontalia.com.br/showoffer?productid=90/</t>
  </si>
  <si>
    <t xml:space="preserve">https://www.americanas.com.br/produto/3045410716?pfm_carac=lanterna-tatica&amp;pfm_page=search&amp;pfm_pos=grid&amp;pfm_type=search_page&amp;offerId=605366270c07044266d53c87&amp;buyboxToken=ZWxlbWVuby1hY3Rvci12MS1hY29tLTI3ZTk1M2QyLTZkMWEtNDM2ZS1hOTg1LTU1MTJkY2NmYTQ5Mw%3D%3D</t>
  </si>
  <si>
    <t xml:space="preserve">Lanternatatica.com</t>
  </si>
  <si>
    <t xml:space="preserve">https://www.lanternatatica.com/produto/lantena-tatica-profissional-police-110000-lumens-32000w-led.html</t>
  </si>
  <si>
    <t xml:space="preserve">SOPRADOR TÉRMICO 2000W</t>
  </si>
  <si>
    <t xml:space="preserve">https://www.lojadomecanico.com.br/produto/100955/21/228/soprador-termico-2000w-220v-vonder-stv2000n</t>
  </si>
  <si>
    <t xml:space="preserve">https://www.magazineluiza.com.br/soprador-termico-2000w-3-estagios-stv-200-com-bicos-vonder-220v/p/aj86e70j8b/fs/frlt/?&amp;seller_id=multmaxx&amp;utm_source=google&amp;utm_medium=pla&amp;utm_campaign=&amp;partner_id=62510&amp;gclid=Cj0KCQiAxc6PBhCEARIsAH8Hff2c6RjLg6Jh6Fd8htvW2z8NNigCKO0CGo9J_hibl-jaVCBgXKyAkkAaAromEALw_wcB&amp;gclsrc=aw.ds</t>
  </si>
  <si>
    <t xml:space="preserve">site</t>
  </si>
  <si>
    <t xml:space="preserve">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t>
  </si>
  <si>
    <t xml:space="preserve">JOGO DE ALICATES ISOLADO 8003 H VDE 1000V GEDORE</t>
  </si>
  <si>
    <t xml:space="preserve">Luitex Máquinas e Ferramentas</t>
  </si>
  <si>
    <t xml:space="preserve">(19) 3475-9445</t>
  </si>
  <si>
    <t xml:space="preserve">https://www.luitex.com.br/MLB-1172915523-jogo-de-alicates-isolado-8003-h-vde-1000v-gedore-3-pecas-_JM</t>
  </si>
  <si>
    <t xml:space="preserve">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t>
  </si>
  <si>
    <t xml:space="preserve">Minas Ferramentas</t>
  </si>
  <si>
    <t xml:space="preserve">(31) 2101-6000</t>
  </si>
  <si>
    <t xml:space="preserve">https://www.minasferramentas.com.br/produto/10176/alicates-isolados-vde/alicate-jogos-vde/jogo-alicates-isolados-1000v-vde-3-pecas--gedore-vdes8003h/</t>
  </si>
  <si>
    <t xml:space="preserve">FERRO DE SOLDA PROFISSIONAL ELETRÔNICA</t>
  </si>
  <si>
    <t xml:space="preserve">https://www.magazineluiza.com.br/ferro-de-solda-100w-220v-barcelona-profissional/p/gck2fd302e/fs/acso/?&amp;seller_id=hannahstores&amp;utm_source=google&amp;utm_medium=pla&amp;utm_campaign=&amp;partner_id=64263&amp;&amp;&amp;utm_source=google&amp;utm_medium=pla&amp;utm_campaign=&amp;partner_id=58984&amp;gclid=Cj0KCQiAxc6PBhCEARIsAH8Hff09UtyFqieogiWjso_24q8RGmRIunCxRpn3pCwRUXRdbEhLK8dRBjwaAiADEALw_wcB&amp;gclsrc=aw.ds</t>
  </si>
  <si>
    <t xml:space="preserve">https://www.americanas.com.br/produto/1441626826?epar=bp_pl_00_go_pla_casaeconst_geral_gmv&amp;opn=YSMESP&amp;WT.srch=1&amp;gclid=Cj0KCQiAxc6PBhCEARIsAH8Hff2ZvjQ1ohZffgfMMMYPPp6shvSaetieEt53qI6cLac_BLTw1emwGrMaAiRIEALw_wcB</t>
  </si>
  <si>
    <t xml:space="preserve">https://www.minasferramentas.com.br/produto/16928/solda-branca/ferro-de-solda/ferro-de-solda-reto--85w-220v-hikari-power-100/</t>
  </si>
  <si>
    <t xml:space="preserve">CARRETEL DE SOLDA ELETRÔNICA</t>
  </si>
  <si>
    <t xml:space="preserve">https://www.americanas.com.br/produto/30512314/solda-50x50-com-fluxo-500-gr-carretel-amarelo-diametro-1-5-mm?pfm_carac=Carretel%20de%20Solda%2050x50%20Amarelo%20Fio%20com%20Fluxo%20500G%20X%202%2C5MM%20Cobix&amp;pfm_index=1&amp;pfm_page=search&amp;pfm_pos=grid&amp;pfm_type=search_page</t>
  </si>
  <si>
    <t xml:space="preserve">Cisel Express</t>
  </si>
  <si>
    <t xml:space="preserve">(11) 3865-7907</t>
  </si>
  <si>
    <t xml:space="preserve">https://www.cisel.com.br/produtos-de-uso-geral/solda-50x50-com-fluxo-500-gr-carretel-amarelo-diametro-1-5-mm</t>
  </si>
  <si>
    <t xml:space="preserve">LUVA ANTI-ESTATICA - DEDOS EMBORRACHADOS</t>
  </si>
  <si>
    <t xml:space="preserve">https://www.magazineluiza.com.br/luva-anti-estatica-preto-top-fit-pu-na-ponta-dos-dedos-par-nhe/p/dhgeafdhjf/au/luta/?&amp;seller_id=mreferramentas&amp;utm_source=google&amp;utm_medium=pla&amp;utm_campaign=&amp;partner_id=64262&amp;&amp;&amp;utm_source=google&amp;utm_medium=pla&amp;utm_campaign=&amp;partner_id=58984&amp;gclid=Cj0KCQiAxc6PBhCEARIsAH8Hff3sHN79eidfxKcAw6TuK0e5ndQIeYg6CHykoh1Vze16fyk_U-sS3xgaAtxmEALw_wcB&amp;gclsrc=aw.ds</t>
  </si>
  <si>
    <t xml:space="preserve">SuperEpi</t>
  </si>
  <si>
    <t xml:space="preserve">https://www.superepi.com.br/luva-antiestatica-super-safety-com-banho-pu-nos-dedos-ca-41235-p1504/?afiliadoid=45&amp;varid_1504=2537&amp;gclid=Cj0KCQjw0YD4BRD2ARIsAHwmKVkus-atrxLWAmd8JjQvZjiL3GA4Y4bwW8yuQQCPBMm4Jk1OtYXrTg8aAjlgEALw_wcB</t>
  </si>
  <si>
    <t xml:space="preserve">City Cell</t>
  </si>
  <si>
    <t xml:space="preserve">(11) 986863254</t>
  </si>
  <si>
    <t xml:space="preserve">https://www.citycellconectores.com.br/luva-antiestatica-size-l</t>
  </si>
  <si>
    <t xml:space="preserve">LUPA DE MÃO</t>
  </si>
  <si>
    <t xml:space="preserve">Poesi Componentes Eletrônicos</t>
  </si>
  <si>
    <t xml:space="preserve">(47) 3080-5529</t>
  </si>
  <si>
    <t xml:space="preserve">https://proesi.com.br/lupa-de-mao-75mm-de-diametro-com-iluminacao-zoom-3x-nao-acompanha-bateria-2x-aa.html</t>
  </si>
  <si>
    <t xml:space="preserve">https://www.kalunga.com.br/prod/lupa-75mm-9093-easy-office-cx-1-un/435484?pcID=39&amp;gclid=Cj0KCQiAxc6PBhCEARIsAH8Hff3fuZ2VPxep4sukAdDWHn5Qo1sC3SoqrskhqLFpVaY5NwPE7ALvc1MaAiQjEALw_wcB</t>
  </si>
  <si>
    <t xml:space="preserve">(41) 33141853</t>
  </si>
  <si>
    <t xml:space="preserve">https://www.ferramentaskennedy.com.br/100047025/lupa-3-x-mais-ampliacao-90mm-worker?utm_source=google&amp;utm_medium=cpc&amp;utm_campaign=google_shop&amp;gclid=Cj0KCQiAxc6PBhCEARIsAH8Hff2y2_ptg8JJwvzcB9vD5R_0Ts95EKIWKitxLVLauok-1nJhI14qkkoaAs_jEALw_wcB</t>
  </si>
  <si>
    <t xml:space="preserve">Ar Godoy Nobreaks e Soluções Tecnológicas</t>
  </si>
  <si>
    <t xml:space="preserve">(062) 98275-7655</t>
  </si>
  <si>
    <t xml:space="preserve">alanrodrigo.tec@gmail.com</t>
  </si>
  <si>
    <t xml:space="preserve">ATTi Telecomunicações</t>
  </si>
  <si>
    <t xml:space="preserve">(062) 3212-4622</t>
  </si>
  <si>
    <t xml:space="preserve">comercial@attitelecom.com.br</t>
  </si>
  <si>
    <t xml:space="preserve">Redetec Multiservice</t>
  </si>
  <si>
    <t xml:space="preserve">(062) 4101-1900</t>
  </si>
  <si>
    <t xml:space="preserve">comercial@redetecmultiservice.com.br</t>
  </si>
  <si>
    <t xml:space="preserve">FCHAV3 - NOBREAK LOGMASTER</t>
  </si>
  <si>
    <t xml:space="preserve">PLACA BYPASS6 10 KVA - NOBREAK LOGMASTER</t>
  </si>
  <si>
    <t xml:space="preserve">PONTE RETIFICADORA 10 KVA - NOBREAK LOGMASTER</t>
  </si>
  <si>
    <t xml:space="preserve">FONTE DRV - NOBREAK LOGMASTER</t>
  </si>
  <si>
    <t xml:space="preserve">PESQUISA.53</t>
  </si>
  <si>
    <t xml:space="preserve">TRAFO ISOLADOR 10 KVA - NOBREAK LOGMASTER</t>
  </si>
  <si>
    <t xml:space="preserve">RELÉ DE POTENCIA 80A - NOBREAK LOGMASTER</t>
  </si>
  <si>
    <t xml:space="preserve">CAP TAC 60 uF/250V - NOBREAK LOGMASTER</t>
  </si>
  <si>
    <t xml:space="preserve">LogWeb - NOBREAK LOGMASTER</t>
  </si>
  <si>
    <t xml:space="preserve">PEÇAS EQUIP TS SYAL - TS63 PLACA DE CONTROLE NOBREAK LOGMASTER</t>
  </si>
  <si>
    <t xml:space="preserve">PEÇAS EQUIP TS SYAL - TS66 PLACA DE CONTROLE NOBREAK LOGMASTER</t>
  </si>
  <si>
    <t xml:space="preserve">PEÇAS EQUIP TS SYAL - TS120 PLACA DE CONTROLE NOBREAK LOGMASTER</t>
  </si>
  <si>
    <t xml:space="preserve">BATERIAS SELADAS VLRA - NOBREAKS GALAXY 3000</t>
  </si>
  <si>
    <t xml:space="preserve">https://www.magazineluiza.com.br/bateria-gel-selada-12v-45ah-agm-vrla-nobreak-get-power/p/cc71947edd/au/otau/</t>
  </si>
  <si>
    <t xml:space="preserve">https://www.americanas.com.br/produto/3356750486?pfm_carac=bateria-12v-45a-veiculos&amp;pfm_page=search&amp;pfm_pos=grid&amp;pfm_type=search_page&amp;offerId=60b77d3552131c3c8181661b</t>
  </si>
  <si>
    <t xml:space="preserve">KMA Brasil</t>
  </si>
  <si>
    <t xml:space="preserve">(011) 2631-0288</t>
  </si>
  <si>
    <t xml:space="preserve">https://www.kmabrasil.com.br/produto/baterias-seladas/baterias-12v-agm-vrla/35-bateria-selada-agm-12v-45ah-10h-energy-ac-12std45</t>
  </si>
  <si>
    <t xml:space="preserve">BATERIAS SELADAS VLRA - NOBREAKS LOGMASTER 10 KVA E 20 KVA</t>
  </si>
  <si>
    <t xml:space="preserve">PODER JUDICIÁRIO DA UNIÃO</t>
  </si>
  <si>
    <t xml:space="preserve">TRIBUNAL REGIONAL DO TRABALHO DA 18ª REGIÃO</t>
  </si>
  <si>
    <t xml:space="preserve">SECRETARIA DE MANUTENÇÃO E PROJETOS</t>
  </si>
  <si>
    <t xml:space="preserve">DIVISÃO DE ENGENHARIA</t>
  </si>
  <si>
    <t xml:space="preserve">DETALHAMENTO DE BDI PRESUMIDO COM DESONERAÇÃO</t>
  </si>
  <si>
    <t xml:space="preserve">CONSIDEROU-SE SERVIÇOS DE CONSTRUÇÃO CIVIL  A SEREM PRESTADOS POR EMPRESAS QUE GOZAM DE DESONERAÇÃO DE FOLHA DE PAGAMENTO.</t>
  </si>
  <si>
    <t xml:space="preserve">(FONTE: CÓDIGO TRIBUTÁRIO MUNICIPAL)</t>
  </si>
  <si>
    <t xml:space="preserve">ACÓRDÃO 2.622/2013 TCU</t>
  </si>
  <si>
    <t xml:space="preserve">MATERIAIS</t>
  </si>
  <si>
    <t xml:space="preserve">MÃO DE OBRA</t>
  </si>
  <si>
    <t xml:space="preserve">MERO FORNECIMENTO DE MATERIAIS E EQUIPAMENTOS</t>
  </si>
  <si>
    <t xml:space="preserve">1º QUARTIL</t>
  </si>
  <si>
    <t xml:space="preserve">MÉDIA</t>
  </si>
  <si>
    <t xml:space="preserve">3º QUARTIL</t>
  </si>
  <si>
    <t xml:space="preserve">ADMINISTRAÇÃO CENTRAL (AC)</t>
  </si>
  <si>
    <t xml:space="preserve">AC</t>
  </si>
  <si>
    <t xml:space="preserve">S+R+G</t>
  </si>
  <si>
    <t xml:space="preserve">SEGURO (S)</t>
  </si>
  <si>
    <t xml:space="preserve">GARANTIAS (G)</t>
  </si>
  <si>
    <t xml:space="preserve">S+G</t>
  </si>
  <si>
    <t xml:space="preserve">RISCOS (R)</t>
  </si>
  <si>
    <t xml:space="preserve">R</t>
  </si>
  <si>
    <t xml:space="preserve">ref. ao 1º fator</t>
  </si>
  <si>
    <t xml:space="preserve">DESPESAS FINANCEIRAS (DF)</t>
  </si>
  <si>
    <t xml:space="preserve">ref. ao 2º fator</t>
  </si>
  <si>
    <t xml:space="preserve">DF</t>
  </si>
  <si>
    <t xml:space="preserve">REMUNERAÇÃO BRUTA DO CONSTRUTOR (L)</t>
  </si>
  <si>
    <t xml:space="preserve">ref. ao 3º fator</t>
  </si>
  <si>
    <t xml:space="preserve">(1+AC+S+R+G) x (1+DF) x (1+L)</t>
  </si>
  <si>
    <t xml:space="preserve">PIS</t>
  </si>
  <si>
    <t xml:space="preserve">COFINS</t>
  </si>
  <si>
    <t xml:space="preserve">(CÓDIGO TRIBUTÁRIO DO MUNICÍPIO) ISSQN</t>
  </si>
  <si>
    <t xml:space="preserve">(depende da legislação tributária municipal)</t>
  </si>
  <si>
    <t xml:space="preserve">(CONTRIB. PREV. SOBRE RECEITA BRUTA) CPRB</t>
  </si>
  <si>
    <t xml:space="preserve">( 1 – I )</t>
  </si>
  <si>
    <t xml:space="preserve">Fórmula utilizada:</t>
  </si>
  <si>
    <t xml:space="preserve">ESSES VALORES não INCLUIRAM O IPRB, CONFORME OBSERVA O próprio ACORDAO</t>
  </si>
  <si>
    <t xml:space="preserve">Fonte: 
BRASIL. Tribunal de Contas da União. Orientações para elaboração de planilhas orçamentárias de Obras Públicas. Brasília: TCU, 2014.(p.86)</t>
  </si>
  <si>
    <t xml:space="preserve">FONTE: CAIXA ECONOMICA FEDERAL</t>
  </si>
</sst>
</file>

<file path=xl/styles.xml><?xml version="1.0" encoding="utf-8"?>
<styleSheet xmlns="http://schemas.openxmlformats.org/spreadsheetml/2006/main">
  <numFmts count="32">
    <numFmt numFmtId="164" formatCode="General"/>
    <numFmt numFmtId="165" formatCode="&quot; R$ &quot;#,##0.00\ ;&quot;-R$ &quot;#,##0.00\ ;&quot; R$ -&quot;#\ ;@\ "/>
    <numFmt numFmtId="166" formatCode="_-&quot;R$ &quot;* #,##0.00_-;&quot;-R$ &quot;* #,##0.00_-;_-&quot;R$ &quot;* \-??_-;_-@_-"/>
    <numFmt numFmtId="167" formatCode="0%"/>
    <numFmt numFmtId="168" formatCode="#,##0.00\ ;&quot; (&quot;#,##0.00\);&quot; -&quot;#\ ;@\ "/>
    <numFmt numFmtId="169" formatCode="#,##0.00\ ;\-#,##0.00\ ;&quot; -&quot;#\ ;@\ "/>
    <numFmt numFmtId="170" formatCode="[$-416]D/M/YYYY"/>
    <numFmt numFmtId="171" formatCode="&quot;R$ &quot;#,##0.00"/>
    <numFmt numFmtId="172" formatCode="0.00"/>
    <numFmt numFmtId="173" formatCode="0"/>
    <numFmt numFmtId="174" formatCode="0&quot; diárias&quot;"/>
    <numFmt numFmtId="175" formatCode="0.00%"/>
    <numFmt numFmtId="176" formatCode="#,##0.00"/>
    <numFmt numFmtId="177" formatCode="0.000%"/>
    <numFmt numFmtId="178" formatCode="General"/>
    <numFmt numFmtId="179" formatCode="00&quot; dias&quot;"/>
    <numFmt numFmtId="180" formatCode="_-* #,##0.00_-;\-* #,##0.00_-;_-* \-??_-;_-@_-"/>
    <numFmt numFmtId="181" formatCode="_-* #,##0_-;\-* #,##0_-;_-* \-??_-;_-@_-"/>
    <numFmt numFmtId="182" formatCode="0.0"/>
    <numFmt numFmtId="183" formatCode="##,###&quot; Km&quot;"/>
    <numFmt numFmtId="184" formatCode="[$-416]HH:MM"/>
    <numFmt numFmtId="185" formatCode="0.0%"/>
    <numFmt numFmtId="186" formatCode="[H]:MM;@"/>
    <numFmt numFmtId="187" formatCode="_-[$R$-416]\ * #,##0.00_-;\-[$R$-416]\ * #,##0.00_-;_-[$R$-416]\ * \-??_-;_-@_-"/>
    <numFmt numFmtId="188" formatCode="&quot;MAT&quot;"/>
    <numFmt numFmtId="189" formatCode="&quot;R$ &quot;#,##0.00;[RED]&quot;-R$ &quot;#,##0.00"/>
    <numFmt numFmtId="190" formatCode="&quot;ISS do MUNICIPIO: &quot;0%"/>
    <numFmt numFmtId="191" formatCode="&quot;AC+S+R+G = &quot;0.00%"/>
    <numFmt numFmtId="192" formatCode="&quot;DF = &quot;0.00%"/>
    <numFmt numFmtId="193" formatCode="&quot;L = &quot;0.00%"/>
    <numFmt numFmtId="194" formatCode="&quot; = &quot;0.00"/>
    <numFmt numFmtId="195" formatCode="&quot;BDI = &quot;0.00%"/>
  </numFmts>
  <fonts count="54">
    <font>
      <sz val="11"/>
      <color rgb="FF000000"/>
      <name val="Calibri"/>
      <family val="2"/>
      <charset val="1"/>
    </font>
    <font>
      <sz val="10"/>
      <name val="Arial"/>
      <family val="0"/>
    </font>
    <font>
      <sz val="10"/>
      <name val="Arial"/>
      <family val="0"/>
    </font>
    <font>
      <sz val="10"/>
      <name val="Arial"/>
      <family val="0"/>
    </font>
    <font>
      <sz val="10"/>
      <name val="SimSun"/>
      <family val="2"/>
      <charset val="1"/>
    </font>
    <font>
      <sz val="10"/>
      <name val="Arial"/>
      <family val="2"/>
      <charset val="1"/>
    </font>
    <font>
      <sz val="10"/>
      <name val="Arial"/>
      <family val="0"/>
      <charset val="1"/>
    </font>
    <font>
      <b val="true"/>
      <sz val="15"/>
      <color rgb="FF000000"/>
      <name val="Calibri"/>
      <family val="2"/>
      <charset val="1"/>
    </font>
    <font>
      <sz val="13"/>
      <color rgb="FF000000"/>
      <name val="Calibri"/>
      <family val="2"/>
      <charset val="1"/>
    </font>
    <font>
      <b val="true"/>
      <sz val="11"/>
      <color rgb="FF000000"/>
      <name val="Calibri"/>
      <family val="2"/>
      <charset val="1"/>
    </font>
    <font>
      <i val="true"/>
      <sz val="11"/>
      <color rgb="FF000000"/>
      <name val="Calibri"/>
      <family val="2"/>
      <charset val="1"/>
    </font>
    <font>
      <sz val="10"/>
      <color rgb="FF000000"/>
      <name val="Arial"/>
      <family val="2"/>
      <charset val="1"/>
    </font>
    <font>
      <sz val="11"/>
      <color rgb="FF000000"/>
      <name val="Arial"/>
      <family val="2"/>
      <charset val="1"/>
    </font>
    <font>
      <b val="true"/>
      <sz val="14"/>
      <color rgb="FF000000"/>
      <name val="Arial"/>
      <family val="2"/>
      <charset val="1"/>
    </font>
    <font>
      <b val="true"/>
      <sz val="14"/>
      <color rgb="FFFF0000"/>
      <name val="Arial"/>
      <family val="2"/>
      <charset val="1"/>
    </font>
    <font>
      <b val="true"/>
      <sz val="12"/>
      <color rgb="FF000000"/>
      <name val="Arial"/>
      <family val="2"/>
      <charset val="1"/>
    </font>
    <font>
      <sz val="14"/>
      <color rgb="FF000000"/>
      <name val="Arial"/>
      <family val="2"/>
      <charset val="1"/>
    </font>
    <font>
      <b val="true"/>
      <sz val="14"/>
      <color rgb="FF000000"/>
      <name val="Calibri"/>
      <family val="2"/>
      <charset val="1"/>
    </font>
    <font>
      <sz val="9"/>
      <color rgb="FF000000"/>
      <name val="Arial"/>
      <family val="2"/>
      <charset val="1"/>
    </font>
    <font>
      <sz val="12"/>
      <color rgb="FF000000"/>
      <name val="Arial"/>
      <family val="2"/>
      <charset val="1"/>
    </font>
    <font>
      <b val="true"/>
      <sz val="13"/>
      <color rgb="FF000000"/>
      <name val="Calibri"/>
      <family val="2"/>
      <charset val="1"/>
    </font>
    <font>
      <b val="true"/>
      <sz val="10"/>
      <color rgb="FF000000"/>
      <name val="Arial"/>
      <family val="2"/>
      <charset val="1"/>
    </font>
    <font>
      <b val="true"/>
      <sz val="8"/>
      <color rgb="FF000000"/>
      <name val="Arial"/>
      <family val="2"/>
      <charset val="1"/>
    </font>
    <font>
      <b val="true"/>
      <sz val="9"/>
      <color rgb="FF000000"/>
      <name val="Arial"/>
      <family val="2"/>
      <charset val="1"/>
    </font>
    <font>
      <b val="true"/>
      <sz val="11"/>
      <color rgb="FF000000"/>
      <name val="Arial"/>
      <family val="2"/>
      <charset val="1"/>
    </font>
    <font>
      <b val="true"/>
      <u val="single"/>
      <sz val="9"/>
      <color rgb="FF000000"/>
      <name val="Arial"/>
      <family val="2"/>
      <charset val="1"/>
    </font>
    <font>
      <sz val="8"/>
      <color rgb="FF000000"/>
      <name val="Verdana"/>
      <family val="2"/>
      <charset val="1"/>
    </font>
    <font>
      <b val="true"/>
      <sz val="10"/>
      <color rgb="FFFF0000"/>
      <name val="Arial"/>
      <family val="2"/>
      <charset val="1"/>
    </font>
    <font>
      <b val="true"/>
      <sz val="10"/>
      <color rgb="FF000000"/>
      <name val="Arial"/>
      <family val="0"/>
    </font>
    <font>
      <sz val="10"/>
      <color rgb="FF000000"/>
      <name val="Arial"/>
      <family val="0"/>
    </font>
    <font>
      <sz val="11"/>
      <name val="Arial"/>
      <family val="2"/>
      <charset val="1"/>
    </font>
    <font>
      <b val="true"/>
      <sz val="11"/>
      <name val="Arial"/>
      <family val="2"/>
      <charset val="1"/>
    </font>
    <font>
      <b val="true"/>
      <u val="single"/>
      <sz val="11"/>
      <color rgb="FF000000"/>
      <name val="Calibri"/>
      <family val="2"/>
      <charset val="1"/>
    </font>
    <font>
      <b val="true"/>
      <sz val="14"/>
      <name val="Arial"/>
      <family val="2"/>
      <charset val="1"/>
    </font>
    <font>
      <b val="true"/>
      <sz val="12"/>
      <name val="Arial"/>
      <family val="2"/>
      <charset val="1"/>
    </font>
    <font>
      <sz val="8"/>
      <name val="Arial"/>
      <family val="2"/>
      <charset val="1"/>
    </font>
    <font>
      <b val="true"/>
      <sz val="10"/>
      <name val="Arial"/>
      <family val="2"/>
      <charset val="1"/>
    </font>
    <font>
      <b val="true"/>
      <sz val="9"/>
      <name val="Arial"/>
      <family val="2"/>
      <charset val="1"/>
    </font>
    <font>
      <sz val="8"/>
      <color rgb="FFFF0000"/>
      <name val="Verdana"/>
      <family val="2"/>
      <charset val="1"/>
    </font>
    <font>
      <b val="true"/>
      <sz val="11"/>
      <color rgb="FFFF0000"/>
      <name val="Calibri"/>
      <family val="2"/>
      <charset val="1"/>
    </font>
    <font>
      <i val="true"/>
      <sz val="8"/>
      <color rgb="FF000000"/>
      <name val="Verdana"/>
      <family val="2"/>
      <charset val="1"/>
    </font>
    <font>
      <sz val="11"/>
      <color rgb="FFFFFFFF"/>
      <name val="Calibri"/>
      <family val="2"/>
      <charset val="1"/>
    </font>
    <font>
      <sz val="8"/>
      <color rgb="FFFFFFFF"/>
      <name val="Verdana"/>
      <family val="2"/>
      <charset val="1"/>
    </font>
    <font>
      <sz val="8"/>
      <name val="Verdana"/>
      <family val="2"/>
      <charset val="1"/>
    </font>
    <font>
      <b val="true"/>
      <sz val="14"/>
      <color rgb="FFFF0000"/>
      <name val="Calibri"/>
      <family val="2"/>
      <charset val="1"/>
    </font>
    <font>
      <b val="true"/>
      <sz val="11"/>
      <name val="Calibri"/>
      <family val="2"/>
      <charset val="1"/>
    </font>
    <font>
      <b val="true"/>
      <sz val="8"/>
      <color rgb="FF000000"/>
      <name val="Verdana"/>
      <family val="2"/>
      <charset val="1"/>
    </font>
    <font>
      <b val="true"/>
      <sz val="8"/>
      <color rgb="FFFF0000"/>
      <name val="Verdana"/>
      <family val="2"/>
      <charset val="1"/>
    </font>
    <font>
      <b val="true"/>
      <sz val="11"/>
      <color rgb="FFFF0000"/>
      <name val="Arial"/>
      <family val="2"/>
      <charset val="1"/>
    </font>
    <font>
      <u val="single"/>
      <sz val="11"/>
      <color rgb="FF0563C1"/>
      <name val="Calibri"/>
      <family val="2"/>
      <charset val="1"/>
    </font>
    <font>
      <sz val="10"/>
      <color rgb="FF0000FF"/>
      <name val="Arial"/>
      <family val="2"/>
      <charset val="1"/>
    </font>
    <font>
      <i val="true"/>
      <sz val="10"/>
      <color rgb="FF000000"/>
      <name val="Arial"/>
      <family val="2"/>
      <charset val="1"/>
    </font>
    <font>
      <b val="true"/>
      <i val="true"/>
      <sz val="11"/>
      <color rgb="FF000000"/>
      <name val="Arial"/>
      <family val="2"/>
      <charset val="1"/>
    </font>
    <font>
      <sz val="8"/>
      <color rgb="FF000000"/>
      <name val="Arial"/>
      <family val="2"/>
      <charset val="1"/>
    </font>
  </fonts>
  <fills count="18">
    <fill>
      <patternFill patternType="none"/>
    </fill>
    <fill>
      <patternFill patternType="gray125"/>
    </fill>
    <fill>
      <patternFill patternType="solid">
        <fgColor rgb="FFB4C7E7"/>
        <bgColor rgb="FF9DC3E6"/>
      </patternFill>
    </fill>
    <fill>
      <patternFill patternType="solid">
        <fgColor rgb="FFFFFFFF"/>
        <bgColor rgb="FFFFF2CC"/>
      </patternFill>
    </fill>
    <fill>
      <patternFill patternType="solid">
        <fgColor rgb="FFFFF2CC"/>
        <bgColor rgb="FFE6E6E6"/>
      </patternFill>
    </fill>
    <fill>
      <patternFill patternType="solid">
        <fgColor rgb="FFC5E0B4"/>
        <bgColor rgb="FFD9D9D9"/>
      </patternFill>
    </fill>
    <fill>
      <patternFill patternType="solid">
        <fgColor rgb="FFD9D9D9"/>
        <bgColor rgb="FFE6E6E6"/>
      </patternFill>
    </fill>
    <fill>
      <patternFill patternType="solid">
        <fgColor rgb="FF9DC3E6"/>
        <bgColor rgb="FFB4C7E7"/>
      </patternFill>
    </fill>
    <fill>
      <patternFill patternType="solid">
        <fgColor rgb="FFDEEBF7"/>
        <bgColor rgb="FFE6E6FF"/>
      </patternFill>
    </fill>
    <fill>
      <patternFill patternType="solid">
        <fgColor rgb="FFBFBFBF"/>
        <bgColor rgb="FFCCCCCC"/>
      </patternFill>
    </fill>
    <fill>
      <patternFill patternType="solid">
        <fgColor rgb="FFBDD7EE"/>
        <bgColor rgb="FFB4C7E7"/>
      </patternFill>
    </fill>
    <fill>
      <patternFill patternType="solid">
        <fgColor rgb="FFE6E6E6"/>
        <bgColor rgb="FFDEEBF7"/>
      </patternFill>
    </fill>
    <fill>
      <patternFill patternType="solid">
        <fgColor rgb="FF548235"/>
        <bgColor rgb="FF339966"/>
      </patternFill>
    </fill>
    <fill>
      <patternFill patternType="solid">
        <fgColor rgb="FF7F7F7F"/>
        <bgColor rgb="FF8497B0"/>
      </patternFill>
    </fill>
    <fill>
      <patternFill patternType="solid">
        <fgColor rgb="FFE46C0A"/>
        <bgColor rgb="FFC55A11"/>
      </patternFill>
    </fill>
    <fill>
      <patternFill patternType="solid">
        <fgColor rgb="FF81D41A"/>
        <bgColor rgb="FFC5E0B4"/>
      </patternFill>
    </fill>
    <fill>
      <patternFill patternType="solid">
        <fgColor rgb="FFCCCCCC"/>
        <bgColor rgb="FFBFBFBF"/>
      </patternFill>
    </fill>
    <fill>
      <patternFill patternType="solid">
        <fgColor rgb="FFE6E6FF"/>
        <bgColor rgb="FFDEEBF7"/>
      </patternFill>
    </fill>
  </fills>
  <borders count="21">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style="hair"/>
      <diagonal/>
    </border>
    <border diagonalUp="false" diagonalDown="false">
      <left/>
      <right style="thin"/>
      <top style="thin"/>
      <bottom style="hair"/>
      <diagonal/>
    </border>
    <border diagonalUp="false" diagonalDown="false">
      <left/>
      <right/>
      <top style="hair"/>
      <bottom style="thin"/>
      <diagonal/>
    </border>
    <border diagonalUp="false" diagonalDown="false">
      <left/>
      <right style="thin"/>
      <top style="hair"/>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hair"/>
      <right style="hair"/>
      <top style="hair"/>
      <bottom style="hair"/>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80"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49"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5"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7"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8" fontId="5" fillId="0" borderId="0" applyFont="true" applyBorder="false" applyAlignment="true" applyProtection="false">
      <alignment horizontal="general" vertical="bottom" textRotation="0" wrapText="false" indent="0" shrinkToFit="false"/>
    </xf>
    <xf numFmtId="169" fontId="0" fillId="0" borderId="0" applyFont="true" applyBorder="true" applyAlignment="true" applyProtection="true">
      <alignment horizontal="general" vertical="bottom" textRotation="0" wrapText="false" indent="0" shrinkToFit="false"/>
      <protection locked="true" hidden="false"/>
    </xf>
  </cellStyleXfs>
  <cellXfs count="3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left" vertical="bottom" textRotation="0" wrapText="false" indent="0" shrinkToFit="false"/>
      <protection locked="true" hidden="false"/>
    </xf>
    <xf numFmtId="170" fontId="0" fillId="0" borderId="0" xfId="0" applyFont="fals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6" fontId="0" fillId="0" borderId="6" xfId="17" applyFont="true" applyBorder="true" applyAlignment="true" applyProtection="true">
      <alignment horizontal="justify" vertical="top" textRotation="0" wrapText="tru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6" fontId="13" fillId="0" borderId="1" xfId="17" applyFont="true" applyBorder="true" applyAlignment="true" applyProtection="true">
      <alignment horizontal="general" vertical="bottom" textRotation="0" wrapText="true" indent="0" shrinkToFit="false" readingOrder="1"/>
      <protection locked="true" hidden="false"/>
    </xf>
    <xf numFmtId="166" fontId="13" fillId="0" borderId="2" xfId="17" applyFont="true" applyBorder="true" applyAlignment="true" applyProtection="true">
      <alignment horizontal="general" vertical="bottom" textRotation="0" wrapText="true" indent="0" shrinkToFit="false" readingOrder="1"/>
      <protection locked="true" hidden="false"/>
    </xf>
    <xf numFmtId="166" fontId="14" fillId="0" borderId="3" xfId="17" applyFont="true" applyBorder="true" applyAlignment="true" applyProtection="true">
      <alignment horizontal="right" vertical="bottom" textRotation="0" wrapText="true" indent="0" shrinkToFit="false" readingOrder="1"/>
      <protection locked="true" hidden="false"/>
    </xf>
    <xf numFmtId="164" fontId="15" fillId="0" borderId="6" xfId="0" applyFont="true" applyBorder="true" applyAlignment="true" applyProtection="false">
      <alignment horizontal="center" vertical="center" textRotation="0" wrapText="false" indent="0" shrinkToFit="false"/>
      <protection locked="true" hidden="false"/>
    </xf>
    <xf numFmtId="171" fontId="16" fillId="0" borderId="6" xfId="0" applyFont="true" applyBorder="true" applyAlignment="true" applyProtection="false">
      <alignment horizontal="center" vertical="center" textRotation="0" wrapText="false" indent="0" shrinkToFit="false"/>
      <protection locked="true" hidden="false"/>
    </xf>
    <xf numFmtId="171"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6" fontId="13" fillId="0" borderId="4" xfId="17" applyFont="true" applyBorder="true" applyAlignment="true" applyProtection="true">
      <alignment horizontal="general" vertical="bottom" textRotation="0" wrapText="true" indent="0" shrinkToFit="false" readingOrder="1"/>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6" fontId="13" fillId="0" borderId="5" xfId="17" applyFont="true" applyBorder="true" applyAlignment="true" applyProtection="true">
      <alignment horizontal="left" vertical="bottom" textRotation="0" wrapText="true" indent="0" shrinkToFit="false" readingOrder="1"/>
      <protection locked="true" hidden="false"/>
    </xf>
    <xf numFmtId="166" fontId="18" fillId="0" borderId="6" xfId="0" applyFont="true" applyBorder="true" applyAlignment="true" applyProtection="false">
      <alignment horizontal="left" vertical="center" textRotation="0" wrapText="true" indent="0" shrinkToFit="false"/>
      <protection locked="true" hidden="false"/>
    </xf>
    <xf numFmtId="170" fontId="19" fillId="0" borderId="6" xfId="0" applyFont="true" applyBorder="true" applyAlignment="true" applyProtection="false">
      <alignment horizontal="general" vertical="center" textRotation="0" wrapText="false" indent="0" shrinkToFit="false"/>
      <protection locked="true" hidden="false"/>
    </xf>
    <xf numFmtId="166" fontId="13" fillId="0" borderId="7" xfId="17" applyFont="true" applyBorder="true" applyAlignment="true" applyProtection="true">
      <alignment horizontal="general" vertical="bottom" textRotation="0" wrapText="true" indent="0" shrinkToFit="false" readingOrder="1"/>
      <protection locked="true" hidden="false"/>
    </xf>
    <xf numFmtId="164" fontId="20" fillId="0" borderId="8" xfId="0" applyFont="true" applyBorder="true" applyAlignment="true" applyProtection="false">
      <alignment horizontal="general" vertical="center" textRotation="0" wrapText="false" indent="0" shrinkToFit="false"/>
      <protection locked="true" hidden="false"/>
    </xf>
    <xf numFmtId="166" fontId="13" fillId="0" borderId="9" xfId="17" applyFont="true" applyBorder="true" applyAlignment="true" applyProtection="true">
      <alignment horizontal="general" vertical="bottom" textRotation="0" wrapText="true" indent="0" shrinkToFit="false" readingOrder="1"/>
      <protection locked="true" hidden="false"/>
    </xf>
    <xf numFmtId="171" fontId="19" fillId="0" borderId="6" xfId="0" applyFont="true" applyBorder="true" applyAlignment="true" applyProtection="false">
      <alignment horizontal="general" vertical="center" textRotation="0" wrapText="false" indent="0" shrinkToFit="false"/>
      <protection locked="true" hidden="false"/>
    </xf>
    <xf numFmtId="164" fontId="21" fillId="0" borderId="6" xfId="0" applyFont="true" applyBorder="true" applyAlignment="true" applyProtection="false">
      <alignment horizontal="left" vertical="center" textRotation="0" wrapText="false" indent="0" shrinkToFit="false"/>
      <protection locked="true" hidden="false"/>
    </xf>
    <xf numFmtId="164" fontId="21" fillId="0" borderId="6" xfId="0" applyFont="true" applyBorder="true" applyAlignment="true" applyProtection="false">
      <alignment horizontal="left" vertical="center" textRotation="0" wrapText="true" indent="0" shrinkToFit="false"/>
      <protection locked="true" hidden="false"/>
    </xf>
    <xf numFmtId="164" fontId="21" fillId="0" borderId="6" xfId="0" applyFont="true" applyBorder="true" applyAlignment="true" applyProtection="false">
      <alignment horizontal="center" vertical="center" textRotation="0" wrapText="false" indent="0" shrinkToFit="false"/>
      <protection locked="true" hidden="false"/>
    </xf>
    <xf numFmtId="164" fontId="22" fillId="0" borderId="6" xfId="0" applyFont="true" applyBorder="true" applyAlignment="true" applyProtection="false">
      <alignment horizontal="center" vertical="center" textRotation="0" wrapText="true" indent="0" shrinkToFit="false"/>
      <protection locked="true" hidden="false"/>
    </xf>
    <xf numFmtId="172" fontId="21" fillId="0" borderId="6" xfId="0" applyFont="true" applyBorder="true" applyAlignment="true" applyProtection="false">
      <alignment horizontal="center" vertical="center" textRotation="0" wrapText="true" indent="0" shrinkToFit="false"/>
      <protection locked="true" hidden="false"/>
    </xf>
    <xf numFmtId="171" fontId="23" fillId="0" borderId="6" xfId="0" applyFont="true" applyBorder="true" applyAlignment="true" applyProtection="false">
      <alignment horizontal="center" vertical="center" textRotation="0" wrapText="false" indent="0" shrinkToFit="false"/>
      <protection locked="true" hidden="false"/>
    </xf>
    <xf numFmtId="171" fontId="21" fillId="0" borderId="6" xfId="0" applyFont="true" applyBorder="true" applyAlignment="true" applyProtection="false">
      <alignment horizontal="center" vertical="center" textRotation="0" wrapText="false" indent="0" shrinkToFit="false"/>
      <protection locked="true" hidden="false"/>
    </xf>
    <xf numFmtId="171" fontId="21" fillId="0" borderId="0"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true" applyProtection="false">
      <alignment horizontal="center" vertical="center" textRotation="0" wrapText="false" indent="0" shrinkToFit="false"/>
      <protection locked="true" hidden="false"/>
    </xf>
    <xf numFmtId="164" fontId="11" fillId="2" borderId="6" xfId="0" applyFont="true" applyBorder="true" applyAlignment="true" applyProtection="false">
      <alignment horizontal="left" vertical="center" textRotation="0" wrapText="false" indent="0" shrinkToFit="false"/>
      <protection locked="true" hidden="false"/>
    </xf>
    <xf numFmtId="164" fontId="21" fillId="2" borderId="6" xfId="0" applyFont="true" applyBorder="true" applyAlignment="true" applyProtection="false">
      <alignment horizontal="left" vertical="center" textRotation="0" wrapText="true" indent="0" shrinkToFit="false"/>
      <protection locked="true" hidden="false"/>
    </xf>
    <xf numFmtId="164" fontId="18" fillId="2" borderId="6" xfId="0" applyFont="true" applyBorder="true" applyAlignment="true" applyProtection="false">
      <alignment horizontal="left" vertical="bottom" textRotation="0" wrapText="tru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73" fontId="11" fillId="2" borderId="6" xfId="0" applyFont="true" applyBorder="true" applyAlignment="true" applyProtection="false">
      <alignment horizontal="center" vertical="center" textRotation="0" wrapText="false" indent="0" shrinkToFit="false"/>
      <protection locked="true" hidden="false"/>
    </xf>
    <xf numFmtId="171" fontId="11" fillId="2" borderId="6" xfId="0" applyFont="true" applyBorder="true" applyAlignment="true" applyProtection="false">
      <alignment horizontal="center" vertical="center" textRotation="0" wrapText="false" indent="0" shrinkToFit="false"/>
      <protection locked="true" hidden="false"/>
    </xf>
    <xf numFmtId="171" fontId="11" fillId="2" borderId="0"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left" vertical="bottom" textRotation="0" wrapText="true" indent="0" shrinkToFit="false"/>
      <protection locked="true" hidden="false"/>
    </xf>
    <xf numFmtId="164" fontId="11" fillId="0" borderId="6" xfId="0" applyFont="true" applyBorder="true" applyAlignment="true" applyProtection="false">
      <alignment horizontal="center" vertical="bottom" textRotation="0" wrapText="tru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74" fontId="11" fillId="3" borderId="6" xfId="0" applyFont="true" applyBorder="true" applyAlignment="true" applyProtection="false">
      <alignment horizontal="center" vertical="center" textRotation="0" wrapText="false" indent="0" shrinkToFit="false"/>
      <protection locked="true" hidden="false"/>
    </xf>
    <xf numFmtId="173" fontId="11" fillId="3" borderId="6" xfId="0" applyFont="true" applyBorder="true" applyAlignment="true" applyProtection="false">
      <alignment horizontal="center" vertical="bottom" textRotation="0" wrapText="false" indent="0" shrinkToFit="false"/>
      <protection locked="true" hidden="false"/>
    </xf>
    <xf numFmtId="171" fontId="11" fillId="4" borderId="6" xfId="0" applyFont="true" applyBorder="true" applyAlignment="true" applyProtection="false">
      <alignment horizontal="center" vertical="bottom" textRotation="0" wrapText="false" indent="0" shrinkToFit="false"/>
      <protection locked="true" hidden="false"/>
    </xf>
    <xf numFmtId="171" fontId="11" fillId="0" borderId="6" xfId="0" applyFont="true" applyBorder="true" applyAlignment="true" applyProtection="false">
      <alignment horizontal="center" vertical="center" textRotation="0" wrapText="false" indent="0" shrinkToFit="false"/>
      <protection locked="true" hidden="false"/>
    </xf>
    <xf numFmtId="171" fontId="11" fillId="0" borderId="0" xfId="0" applyFont="true" applyBorder="true" applyAlignment="true" applyProtection="false">
      <alignment horizontal="center" vertical="center"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3" fontId="11" fillId="3" borderId="6" xfId="0" applyFont="true" applyBorder="true" applyAlignment="true" applyProtection="false">
      <alignment horizontal="center" vertical="center" textRotation="0" wrapText="false" indent="0" shrinkToFit="false"/>
      <protection locked="true" hidden="false"/>
    </xf>
    <xf numFmtId="164" fontId="0" fillId="4" borderId="0" xfId="0" applyFont="true" applyBorder="false" applyAlignment="true" applyProtection="false">
      <alignment horizontal="center" vertical="bottom" textRotation="0" wrapText="false" indent="0" shrinkToFit="false"/>
      <protection locked="true" hidden="false"/>
    </xf>
    <xf numFmtId="164" fontId="0" fillId="5"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71" fontId="0" fillId="4" borderId="0" xfId="0" applyFont="false" applyBorder="false" applyAlignment="true" applyProtection="false">
      <alignment horizontal="center" vertical="bottom" textRotation="0" wrapText="false" indent="0" shrinkToFit="false"/>
      <protection locked="true" hidden="false"/>
    </xf>
    <xf numFmtId="171" fontId="0" fillId="5" borderId="0" xfId="0" applyFont="false" applyBorder="false" applyAlignment="true" applyProtection="false">
      <alignment horizontal="center" vertical="bottom" textRotation="0" wrapText="false" indent="0" shrinkToFit="false"/>
      <protection locked="true" hidden="false"/>
    </xf>
    <xf numFmtId="171" fontId="9" fillId="0" borderId="0" xfId="0" applyFont="true" applyBorder="false" applyAlignment="true" applyProtection="false">
      <alignment horizontal="center" vertical="bottom" textRotation="0" wrapText="false" indent="0" shrinkToFit="false"/>
      <protection locked="true" hidden="false"/>
    </xf>
    <xf numFmtId="171" fontId="0" fillId="0" borderId="0" xfId="0" applyFont="true" applyBorder="false" applyAlignment="true" applyProtection="false">
      <alignment horizontal="right" vertical="bottom" textRotation="0" wrapText="false" indent="0" shrinkToFit="false"/>
      <protection locked="true" hidden="false"/>
    </xf>
    <xf numFmtId="164" fontId="26" fillId="3" borderId="0" xfId="0" applyFont="true" applyBorder="true" applyAlignment="true" applyProtection="false">
      <alignment horizontal="left" vertical="center" textRotation="0" wrapText="false" indent="0" shrinkToFit="false"/>
      <protection locked="true" hidden="false"/>
    </xf>
    <xf numFmtId="166" fontId="0" fillId="0" borderId="0" xfId="17" applyFont="true" applyBorder="true" applyAlignment="true" applyProtection="true">
      <alignment horizontal="general" vertical="bottom" textRotation="0" wrapText="false" indent="0" shrinkToFit="false"/>
      <protection locked="true" hidden="false"/>
    </xf>
    <xf numFmtId="164" fontId="11" fillId="0" borderId="6" xfId="0" applyFont="true" applyBorder="true" applyAlignment="true" applyProtection="false">
      <alignment horizontal="center" vertical="bottom" textRotation="0" wrapText="false" indent="0" shrinkToFit="false"/>
      <protection locked="true" hidden="false"/>
    </xf>
    <xf numFmtId="171" fontId="11" fillId="3" borderId="6" xfId="0" applyFont="true" applyBorder="true" applyAlignment="true" applyProtection="false">
      <alignment horizontal="center" vertical="bottom" textRotation="0" wrapText="false" indent="0" shrinkToFit="false"/>
      <protection locked="true" hidden="false"/>
    </xf>
    <xf numFmtId="164" fontId="11" fillId="0" borderId="10" xfId="0" applyFont="true" applyBorder="true" applyAlignment="true" applyProtection="false">
      <alignment horizontal="left" vertical="bottom" textRotation="0" wrapText="true" indent="0" shrinkToFit="false"/>
      <protection locked="true" hidden="false"/>
    </xf>
    <xf numFmtId="164" fontId="11" fillId="0" borderId="11" xfId="0" applyFont="true" applyBorder="true" applyAlignment="true" applyProtection="false">
      <alignment horizontal="center" vertical="bottom" textRotation="0" wrapText="true" indent="0" shrinkToFit="false"/>
      <protection locked="true" hidden="false"/>
    </xf>
    <xf numFmtId="164" fontId="11" fillId="0" borderId="11"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center" vertical="bottom"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71" fontId="11" fillId="0" borderId="11" xfId="0" applyFont="true" applyBorder="true" applyAlignment="true" applyProtection="false">
      <alignment horizontal="center" vertical="bottom" textRotation="0" wrapText="false" indent="0" shrinkToFit="false"/>
      <protection locked="true" hidden="false"/>
    </xf>
    <xf numFmtId="171" fontId="11" fillId="0" borderId="12" xfId="0" applyFont="true" applyBorder="true" applyAlignment="true" applyProtection="false">
      <alignment horizontal="center" vertical="bottom" textRotation="0" wrapText="false" indent="0" shrinkToFit="false"/>
      <protection locked="true" hidden="false"/>
    </xf>
    <xf numFmtId="171" fontId="11" fillId="0" borderId="6" xfId="0" applyFont="true" applyBorder="true" applyAlignment="true" applyProtection="false">
      <alignment horizontal="center" vertical="bottom" textRotation="0" wrapText="false" indent="0" shrinkToFit="false"/>
      <protection locked="true" hidden="false"/>
    </xf>
    <xf numFmtId="171" fontId="21" fillId="6" borderId="6" xfId="0" applyFont="true" applyBorder="true" applyAlignment="true" applyProtection="false">
      <alignment horizontal="right" vertical="center" textRotation="0" wrapText="false" indent="0" shrinkToFit="false"/>
      <protection locked="true" hidden="false"/>
    </xf>
    <xf numFmtId="171" fontId="21" fillId="6" borderId="6"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right" vertical="center" textRotation="0" wrapText="false" indent="0" shrinkToFit="false"/>
      <protection locked="true" hidden="false"/>
    </xf>
    <xf numFmtId="166" fontId="24" fillId="0" borderId="0" xfId="0" applyFont="true" applyBorder="false" applyAlignment="true" applyProtection="false">
      <alignment horizontal="general" vertical="center" textRotation="0" wrapText="false" indent="0" shrinkToFit="false"/>
      <protection locked="true" hidden="false"/>
    </xf>
    <xf numFmtId="171" fontId="21" fillId="0" borderId="6" xfId="0" applyFont="true" applyBorder="true" applyAlignment="true" applyProtection="false">
      <alignment horizontal="right" vertical="center" textRotation="0" wrapText="false" indent="0" shrinkToFit="false"/>
      <protection locked="true" hidden="false"/>
    </xf>
    <xf numFmtId="171" fontId="24" fillId="0" borderId="0" xfId="0" applyFont="true" applyBorder="false" applyAlignment="true" applyProtection="false">
      <alignment horizontal="general" vertical="center" textRotation="0" wrapText="false" indent="0" shrinkToFit="false"/>
      <protection locked="true" hidden="false"/>
    </xf>
    <xf numFmtId="175" fontId="21" fillId="0" borderId="6" xfId="0" applyFont="true" applyBorder="true" applyAlignment="true" applyProtection="false">
      <alignment horizontal="center" vertical="center" textRotation="0" wrapText="false" indent="0" shrinkToFit="false"/>
      <protection locked="true" hidden="false"/>
    </xf>
    <xf numFmtId="171" fontId="21" fillId="0" borderId="10" xfId="0" applyFont="true" applyBorder="true" applyAlignment="true" applyProtection="false">
      <alignment horizontal="center" vertical="center" textRotation="0" wrapText="false" indent="0" shrinkToFit="false"/>
      <protection locked="true" hidden="false"/>
    </xf>
    <xf numFmtId="171" fontId="27" fillId="0" borderId="6"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76" fontId="11" fillId="0" borderId="0" xfId="0" applyFont="true" applyBorder="false" applyAlignment="true" applyProtection="false">
      <alignment horizontal="left" vertical="center" textRotation="0" wrapText="false" indent="0" shrinkToFit="false"/>
      <protection locked="true" hidden="false"/>
    </xf>
    <xf numFmtId="171" fontId="12"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24" fillId="7" borderId="0" xfId="0" applyFont="true" applyBorder="false" applyAlignment="true" applyProtection="false">
      <alignment horizontal="center" vertical="center" textRotation="0" wrapText="false" indent="0" shrinkToFit="false"/>
      <protection locked="true" hidden="false"/>
    </xf>
    <xf numFmtId="171" fontId="24" fillId="7" borderId="0" xfId="0" applyFont="true" applyBorder="false" applyAlignment="true" applyProtection="false">
      <alignment horizontal="general" vertical="center" textRotation="0" wrapText="false" indent="0" shrinkToFit="false"/>
      <protection locked="true" hidden="false"/>
    </xf>
    <xf numFmtId="164" fontId="24" fillId="7" borderId="0" xfId="0" applyFont="true" applyBorder="false" applyAlignment="true" applyProtection="false">
      <alignment horizontal="right" vertical="center" textRotation="0" wrapText="false" indent="0" shrinkToFit="false"/>
      <protection locked="true" hidden="false"/>
    </xf>
    <xf numFmtId="177" fontId="12" fillId="0" borderId="0" xfId="19" applyFont="true" applyBorder="true" applyAlignment="true" applyProtection="true">
      <alignment horizontal="left" vertical="center" textRotation="0" wrapText="false" indent="0" shrinkToFit="false"/>
      <protection locked="true" hidden="false"/>
    </xf>
    <xf numFmtId="175" fontId="12" fillId="0" borderId="0" xfId="19" applyFont="true" applyBorder="true" applyAlignment="true" applyProtection="true">
      <alignment horizontal="left" vertical="center" textRotation="0" wrapText="false" indent="0" shrinkToFit="false"/>
      <protection locked="true" hidden="false"/>
    </xf>
    <xf numFmtId="167" fontId="12" fillId="0" borderId="0" xfId="19" applyFont="true" applyBorder="true" applyAlignment="true" applyProtection="true">
      <alignment horizontal="left" vertical="center" textRotation="0" wrapText="false" indent="0" shrinkToFit="false"/>
      <protection locked="true" hidden="false"/>
    </xf>
    <xf numFmtId="164" fontId="5" fillId="0" borderId="0" xfId="24" applyFont="false" applyBorder="false" applyAlignment="false" applyProtection="false">
      <alignment horizontal="general" vertical="bottom" textRotation="0" wrapText="false" indent="0" shrinkToFit="false"/>
      <protection locked="true" hidden="false"/>
    </xf>
    <xf numFmtId="164" fontId="30" fillId="0" borderId="0" xfId="24" applyFont="true" applyBorder="false" applyAlignment="false" applyProtection="false">
      <alignment horizontal="general" vertical="bottom" textRotation="0" wrapText="false" indent="0" shrinkToFit="false"/>
      <protection locked="true" hidden="false"/>
    </xf>
    <xf numFmtId="164" fontId="13" fillId="0" borderId="1" xfId="32" applyFont="true" applyBorder="true" applyAlignment="true" applyProtection="false">
      <alignment horizontal="general" vertical="center" textRotation="0" wrapText="true" indent="0" shrinkToFit="false"/>
      <protection locked="true" hidden="false"/>
    </xf>
    <xf numFmtId="164" fontId="13" fillId="0" borderId="2" xfId="32" applyFont="true" applyBorder="true" applyAlignment="true" applyProtection="false">
      <alignment horizontal="general" vertical="center" textRotation="0" wrapText="true" indent="0" shrinkToFit="false"/>
      <protection locked="true" hidden="false"/>
    </xf>
    <xf numFmtId="164" fontId="13" fillId="0" borderId="3" xfId="32" applyFont="true" applyBorder="true" applyAlignment="true" applyProtection="false">
      <alignment horizontal="general" vertical="center" textRotation="0" wrapText="true" indent="0" shrinkToFit="false"/>
      <protection locked="true" hidden="false"/>
    </xf>
    <xf numFmtId="164" fontId="15" fillId="0" borderId="6" xfId="32" applyFont="true" applyBorder="true" applyAlignment="true" applyProtection="false">
      <alignment horizontal="center" vertical="center" textRotation="0" wrapText="false" indent="0" shrinkToFit="false"/>
      <protection locked="true" hidden="false"/>
    </xf>
    <xf numFmtId="164" fontId="13" fillId="0" borderId="4" xfId="32" applyFont="true" applyBorder="true" applyAlignment="true" applyProtection="false">
      <alignment horizontal="general" vertical="center" textRotation="0" wrapText="true" indent="0" shrinkToFit="false"/>
      <protection locked="true" hidden="false"/>
    </xf>
    <xf numFmtId="164" fontId="13" fillId="0" borderId="0" xfId="32" applyFont="true" applyBorder="true" applyAlignment="true" applyProtection="false">
      <alignment horizontal="general" vertical="center" textRotation="0" wrapText="true" indent="0" shrinkToFit="false"/>
      <protection locked="true" hidden="false"/>
    </xf>
    <xf numFmtId="164" fontId="13" fillId="0" borderId="5" xfId="32" applyFont="true" applyBorder="true" applyAlignment="true" applyProtection="false">
      <alignment horizontal="general" vertical="center" textRotation="0" wrapText="true" indent="0" shrinkToFit="false"/>
      <protection locked="true" hidden="false"/>
    </xf>
    <xf numFmtId="166" fontId="11" fillId="0" borderId="6" xfId="32" applyFont="true" applyBorder="true" applyAlignment="true" applyProtection="false">
      <alignment horizontal="center" vertical="center" textRotation="0" wrapText="true" indent="0" shrinkToFit="false"/>
      <protection locked="true" hidden="false"/>
    </xf>
    <xf numFmtId="170" fontId="19" fillId="0" borderId="6" xfId="32" applyFont="true" applyBorder="true" applyAlignment="true" applyProtection="false">
      <alignment horizontal="center" vertical="center"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13" fillId="0" borderId="7" xfId="32" applyFont="true" applyBorder="true" applyAlignment="true" applyProtection="false">
      <alignment horizontal="general" vertical="center" textRotation="0" wrapText="true" indent="0" shrinkToFit="false"/>
      <protection locked="true" hidden="false"/>
    </xf>
    <xf numFmtId="164" fontId="13" fillId="0" borderId="8" xfId="32" applyFont="true" applyBorder="true" applyAlignment="true" applyProtection="false">
      <alignment horizontal="general" vertical="center" textRotation="0" wrapText="true" indent="0" shrinkToFit="false"/>
      <protection locked="true" hidden="false"/>
    </xf>
    <xf numFmtId="164" fontId="13" fillId="0" borderId="9" xfId="32" applyFont="true" applyBorder="true" applyAlignment="true" applyProtection="false">
      <alignment horizontal="general" vertical="center" textRotation="0" wrapText="true" indent="0" shrinkToFit="false"/>
      <protection locked="true" hidden="false"/>
    </xf>
    <xf numFmtId="178" fontId="19" fillId="0" borderId="6" xfId="32" applyFont="true" applyBorder="true" applyAlignment="true" applyProtection="false">
      <alignment horizontal="center" vertical="center" textRotation="0" wrapText="true" indent="0" shrinkToFit="false"/>
      <protection locked="true" hidden="false"/>
    </xf>
    <xf numFmtId="164" fontId="12" fillId="0" borderId="0" xfId="24" applyFont="true" applyBorder="false" applyAlignment="false" applyProtection="false">
      <alignment horizontal="general" vertical="bottom" textRotation="0" wrapText="false" indent="0" shrinkToFit="false"/>
      <protection locked="true" hidden="false"/>
    </xf>
    <xf numFmtId="164" fontId="24" fillId="0" borderId="0" xfId="24" applyFont="true" applyBorder="false" applyAlignment="false" applyProtection="false">
      <alignment horizontal="general" vertical="bottom" textRotation="0" wrapText="false" indent="0" shrinkToFit="false"/>
      <protection locked="true" hidden="false"/>
    </xf>
    <xf numFmtId="165" fontId="12" fillId="0" borderId="0" xfId="24" applyFont="true" applyBorder="false" applyAlignment="true" applyProtection="false">
      <alignment horizontal="center" vertical="bottom" textRotation="0" wrapText="false" indent="0" shrinkToFit="false"/>
      <protection locked="true" hidden="false"/>
    </xf>
    <xf numFmtId="175" fontId="12" fillId="0" borderId="0" xfId="31" applyFont="true" applyBorder="true" applyAlignment="true" applyProtection="true">
      <alignment horizontal="center" vertical="bottom" textRotation="0" wrapText="false" indent="0" shrinkToFit="false"/>
      <protection locked="true" hidden="false"/>
    </xf>
    <xf numFmtId="165" fontId="12" fillId="0" borderId="0" xfId="24" applyFont="true" applyBorder="false" applyAlignment="true" applyProtection="false">
      <alignment horizontal="center" vertical="center" textRotation="0" wrapText="false" indent="0" shrinkToFit="false"/>
      <protection locked="true" hidden="false"/>
    </xf>
    <xf numFmtId="165" fontId="12" fillId="0" borderId="0" xfId="24" applyFont="true" applyBorder="false" applyAlignment="false" applyProtection="false">
      <alignment horizontal="general" vertical="bottom" textRotation="0" wrapText="false" indent="0" shrinkToFit="false"/>
      <protection locked="true" hidden="false"/>
    </xf>
    <xf numFmtId="164" fontId="24" fillId="0" borderId="13" xfId="24" applyFont="true" applyBorder="true" applyAlignment="true" applyProtection="false">
      <alignment horizontal="center" vertical="center" textRotation="0" wrapText="false" indent="0" shrinkToFit="false"/>
      <protection locked="true" hidden="false"/>
    </xf>
    <xf numFmtId="164" fontId="24" fillId="0" borderId="13" xfId="24" applyFont="true" applyBorder="true" applyAlignment="true" applyProtection="false">
      <alignment horizontal="center" vertical="center" textRotation="0" wrapText="true" indent="0" shrinkToFit="false"/>
      <protection locked="true" hidden="false"/>
    </xf>
    <xf numFmtId="164" fontId="24" fillId="0" borderId="6" xfId="24" applyFont="true" applyBorder="true" applyAlignment="true" applyProtection="false">
      <alignment horizontal="center" vertical="center" textRotation="0" wrapText="false" indent="0" shrinkToFit="false"/>
      <protection locked="true" hidden="false"/>
    </xf>
    <xf numFmtId="164" fontId="24" fillId="0" borderId="0" xfId="24" applyFont="true" applyBorder="false" applyAlignment="true" applyProtection="false">
      <alignment horizontal="center" vertical="center" textRotation="0" wrapText="false" indent="0" shrinkToFit="false"/>
      <protection locked="true" hidden="false"/>
    </xf>
    <xf numFmtId="164" fontId="12" fillId="0" borderId="0" xfId="24" applyFont="true" applyBorder="false" applyAlignment="true" applyProtection="false">
      <alignment horizontal="center" vertical="bottom" textRotation="0" wrapText="false" indent="0" shrinkToFit="false"/>
      <protection locked="true" hidden="false"/>
    </xf>
    <xf numFmtId="164" fontId="12" fillId="0" borderId="0" xfId="24" applyFont="true" applyBorder="false" applyAlignment="true" applyProtection="false">
      <alignment horizontal="general" vertical="bottom" textRotation="0" wrapText="true" indent="0" shrinkToFit="false"/>
      <protection locked="true" hidden="false"/>
    </xf>
    <xf numFmtId="164" fontId="24" fillId="0" borderId="6" xfId="24" applyFont="true" applyBorder="true" applyAlignment="true" applyProtection="false">
      <alignment horizontal="center" vertical="center" textRotation="0" wrapText="true" indent="0" shrinkToFit="false"/>
      <protection locked="true" hidden="false"/>
    </xf>
    <xf numFmtId="164" fontId="12" fillId="0" borderId="0" xfId="24" applyFont="true" applyBorder="false" applyAlignment="true" applyProtection="false">
      <alignment horizontal="center" vertical="bottom" textRotation="0" wrapText="true" indent="0" shrinkToFit="false"/>
      <protection locked="true" hidden="false"/>
    </xf>
    <xf numFmtId="179" fontId="24" fillId="0" borderId="13" xfId="24" applyFont="true" applyBorder="true" applyAlignment="true" applyProtection="false">
      <alignment horizontal="center" vertical="center" textRotation="0" wrapText="true" indent="0" shrinkToFit="false"/>
      <protection locked="true" hidden="false"/>
    </xf>
    <xf numFmtId="164" fontId="12" fillId="0" borderId="0" xfId="24" applyFont="true" applyBorder="true" applyAlignment="true" applyProtection="false">
      <alignment horizontal="center" vertical="bottom" textRotation="0" wrapText="true" indent="0" shrinkToFit="false"/>
      <protection locked="true" hidden="false"/>
    </xf>
    <xf numFmtId="164" fontId="24" fillId="0" borderId="1" xfId="24" applyFont="true" applyBorder="true" applyAlignment="true" applyProtection="false">
      <alignment horizontal="general" vertical="bottom" textRotation="0" wrapText="true" indent="0" shrinkToFit="false"/>
      <protection locked="true" hidden="false"/>
    </xf>
    <xf numFmtId="164" fontId="24" fillId="0" borderId="11" xfId="24" applyFont="true" applyBorder="true" applyAlignment="true" applyProtection="false">
      <alignment horizontal="general" vertical="bottom" textRotation="0" wrapText="true" indent="0" shrinkToFit="false"/>
      <protection locked="true" hidden="false"/>
    </xf>
    <xf numFmtId="165" fontId="12" fillId="0" borderId="11" xfId="24" applyFont="true" applyBorder="true" applyAlignment="true" applyProtection="false">
      <alignment horizontal="center" vertical="bottom" textRotation="0" wrapText="true" indent="0" shrinkToFit="false"/>
      <protection locked="true" hidden="false"/>
    </xf>
    <xf numFmtId="175" fontId="12" fillId="0" borderId="11" xfId="31" applyFont="true" applyBorder="true" applyAlignment="true" applyProtection="true">
      <alignment horizontal="center" vertical="bottom" textRotation="0" wrapText="true" indent="0" shrinkToFit="false"/>
      <protection locked="true" hidden="false"/>
    </xf>
    <xf numFmtId="165" fontId="12" fillId="0" borderId="2" xfId="24" applyFont="true" applyBorder="true" applyAlignment="true" applyProtection="false">
      <alignment horizontal="center" vertical="center" textRotation="0" wrapText="true" indent="0" shrinkToFit="false"/>
      <protection locked="true" hidden="false"/>
    </xf>
    <xf numFmtId="165" fontId="12" fillId="0" borderId="0" xfId="24" applyFont="true" applyBorder="false" applyAlignment="true" applyProtection="false">
      <alignment horizontal="center" vertical="bottom" textRotation="0" wrapText="true" indent="0" shrinkToFit="false"/>
      <protection locked="true" hidden="false"/>
    </xf>
    <xf numFmtId="165" fontId="12" fillId="0" borderId="0" xfId="24" applyFont="true" applyBorder="false" applyAlignment="true" applyProtection="false">
      <alignment horizontal="general" vertical="bottom" textRotation="0" wrapText="true" indent="0" shrinkToFit="false"/>
      <protection locked="true" hidden="false"/>
    </xf>
    <xf numFmtId="164" fontId="18" fillId="0" borderId="6" xfId="0" applyFont="true" applyBorder="true" applyAlignment="true" applyProtection="false">
      <alignment horizontal="general" vertical="center" textRotation="0" wrapText="false" indent="0" shrinkToFit="false"/>
      <protection locked="true" hidden="false"/>
    </xf>
    <xf numFmtId="178" fontId="18" fillId="0" borderId="11" xfId="24" applyFont="true" applyBorder="true" applyAlignment="true" applyProtection="false">
      <alignment horizontal="left" vertical="center" textRotation="0" wrapText="true" indent="0" shrinkToFit="false"/>
      <protection locked="true" hidden="false"/>
    </xf>
    <xf numFmtId="165" fontId="12" fillId="0" borderId="14" xfId="24" applyFont="true" applyBorder="true" applyAlignment="true" applyProtection="false">
      <alignment horizontal="center" vertical="bottom" textRotation="0" wrapText="false" indent="0" shrinkToFit="false"/>
      <protection locked="true" hidden="false"/>
    </xf>
    <xf numFmtId="175" fontId="12" fillId="0" borderId="14" xfId="31" applyFont="true" applyBorder="true" applyAlignment="true" applyProtection="true">
      <alignment horizontal="center" vertical="bottom" textRotation="0" wrapText="false" indent="0" shrinkToFit="false"/>
      <protection locked="true" hidden="false"/>
    </xf>
    <xf numFmtId="175" fontId="24" fillId="0" borderId="15" xfId="31" applyFont="true" applyBorder="true" applyAlignment="true" applyProtection="true">
      <alignment horizontal="center" vertical="bottom" textRotation="0" wrapText="false" indent="0" shrinkToFit="false"/>
      <protection locked="true" hidden="false"/>
    </xf>
    <xf numFmtId="175" fontId="30" fillId="8" borderId="6" xfId="31" applyFont="true" applyBorder="true" applyAlignment="true" applyProtection="true">
      <alignment horizontal="center" vertical="center" textRotation="0" wrapText="false" indent="0" shrinkToFit="false"/>
      <protection locked="true" hidden="false"/>
    </xf>
    <xf numFmtId="167" fontId="12" fillId="0" borderId="0" xfId="31" applyFont="true" applyBorder="true" applyAlignment="true" applyProtection="true">
      <alignment horizontal="general" vertical="bottom" textRotation="0" wrapText="false" indent="0" shrinkToFit="false"/>
      <protection locked="true" hidden="false"/>
    </xf>
    <xf numFmtId="165" fontId="12" fillId="0" borderId="16" xfId="24" applyFont="true" applyBorder="true" applyAlignment="true" applyProtection="false">
      <alignment horizontal="center" vertical="bottom" textRotation="0" wrapText="false" indent="0" shrinkToFit="false"/>
      <protection locked="true" hidden="false"/>
    </xf>
    <xf numFmtId="165" fontId="24" fillId="0" borderId="17" xfId="24" applyFont="true" applyBorder="true" applyAlignment="true" applyProtection="false">
      <alignment horizontal="center" vertical="bottom" textRotation="0" wrapText="false" indent="0" shrinkToFit="false"/>
      <protection locked="true" hidden="false"/>
    </xf>
    <xf numFmtId="171" fontId="30" fillId="0" borderId="6" xfId="24" applyFont="true" applyBorder="true" applyAlignment="true" applyProtection="false">
      <alignment horizontal="center" vertical="center" textRotation="0" wrapText="false" indent="0" shrinkToFit="false"/>
      <protection locked="true" hidden="false"/>
    </xf>
    <xf numFmtId="164" fontId="31" fillId="6" borderId="1" xfId="24" applyFont="true" applyBorder="true" applyAlignment="true" applyProtection="false">
      <alignment horizontal="left" vertical="bottom" textRotation="0" wrapText="false" indent="0" shrinkToFit="false"/>
      <protection locked="true" hidden="false"/>
    </xf>
    <xf numFmtId="165" fontId="12" fillId="6" borderId="2" xfId="24" applyFont="true" applyBorder="true" applyAlignment="true" applyProtection="false">
      <alignment horizontal="center" vertical="bottom" textRotation="0" wrapText="false" indent="0" shrinkToFit="false"/>
      <protection locked="true" hidden="false"/>
    </xf>
    <xf numFmtId="175" fontId="12" fillId="6" borderId="3" xfId="31" applyFont="true" applyBorder="true" applyAlignment="true" applyProtection="true">
      <alignment horizontal="center" vertical="bottom" textRotation="0" wrapText="false" indent="0" shrinkToFit="false"/>
      <protection locked="true" hidden="false"/>
    </xf>
    <xf numFmtId="175" fontId="24" fillId="6" borderId="11" xfId="31" applyFont="true" applyBorder="true" applyAlignment="true" applyProtection="true">
      <alignment horizontal="center" vertical="bottom" textRotation="0" wrapText="false" indent="0" shrinkToFit="false"/>
      <protection locked="true" hidden="false"/>
    </xf>
    <xf numFmtId="175" fontId="12" fillId="6" borderId="6" xfId="31" applyFont="true" applyBorder="true" applyAlignment="true" applyProtection="true">
      <alignment horizontal="center" vertical="center" textRotation="0" wrapText="false" indent="0" shrinkToFit="false"/>
      <protection locked="true" hidden="false"/>
    </xf>
    <xf numFmtId="167" fontId="12" fillId="0" borderId="0" xfId="19" applyFont="true" applyBorder="true" applyAlignment="true" applyProtection="true">
      <alignment horizontal="center" vertical="bottom" textRotation="0" wrapText="false" indent="0" shrinkToFit="false"/>
      <protection locked="true" hidden="false"/>
    </xf>
    <xf numFmtId="164" fontId="12" fillId="6" borderId="7" xfId="24" applyFont="true" applyBorder="true" applyAlignment="false" applyProtection="false">
      <alignment horizontal="general" vertical="bottom" textRotation="0" wrapText="false" indent="0" shrinkToFit="false"/>
      <protection locked="true" hidden="false"/>
    </xf>
    <xf numFmtId="164" fontId="12" fillId="6" borderId="8" xfId="24" applyFont="true" applyBorder="true" applyAlignment="false" applyProtection="false">
      <alignment horizontal="general" vertical="bottom" textRotation="0" wrapText="false" indent="0" shrinkToFit="false"/>
      <protection locked="true" hidden="false"/>
    </xf>
    <xf numFmtId="165" fontId="12" fillId="6" borderId="8" xfId="24" applyFont="true" applyBorder="true" applyAlignment="true" applyProtection="false">
      <alignment horizontal="center" vertical="bottom" textRotation="0" wrapText="false" indent="0" shrinkToFit="false"/>
      <protection locked="true" hidden="false"/>
    </xf>
    <xf numFmtId="165" fontId="12" fillId="6" borderId="9" xfId="24" applyFont="true" applyBorder="true" applyAlignment="true" applyProtection="false">
      <alignment horizontal="center" vertical="bottom" textRotation="0" wrapText="false" indent="0" shrinkToFit="false"/>
      <protection locked="true" hidden="false"/>
    </xf>
    <xf numFmtId="165" fontId="24" fillId="6" borderId="11" xfId="24" applyFont="true" applyBorder="true" applyAlignment="true" applyProtection="false">
      <alignment horizontal="center" vertical="bottom" textRotation="0" wrapText="false" indent="0" shrinkToFit="false"/>
      <protection locked="true" hidden="false"/>
    </xf>
    <xf numFmtId="171" fontId="12" fillId="6" borderId="6" xfId="24" applyFont="true" applyBorder="true" applyAlignment="true" applyProtection="false">
      <alignment horizontal="center" vertical="center" textRotation="0" wrapText="false" indent="0" shrinkToFit="false"/>
      <protection locked="true" hidden="false"/>
    </xf>
    <xf numFmtId="166" fontId="12" fillId="0" borderId="0" xfId="17" applyFont="true" applyBorder="true" applyAlignment="true" applyProtection="true">
      <alignment horizontal="center" vertical="bottom" textRotation="0" wrapText="false" indent="0" shrinkToFit="false"/>
      <protection locked="true" hidden="false"/>
    </xf>
    <xf numFmtId="165" fontId="12" fillId="0" borderId="0" xfId="21" applyFont="true" applyBorder="true" applyAlignment="true" applyProtection="true">
      <alignment horizontal="center" vertical="center" textRotation="0" wrapText="false" indent="0" shrinkToFit="false"/>
      <protection locked="true" hidden="false"/>
    </xf>
    <xf numFmtId="165" fontId="24" fillId="0" borderId="0" xfId="24" applyFont="true" applyBorder="false" applyAlignment="true" applyProtection="false">
      <alignment horizontal="center" vertical="bottom" textRotation="0" wrapText="false" indent="0" shrinkToFit="false"/>
      <protection locked="true" hidden="false"/>
    </xf>
    <xf numFmtId="171" fontId="12" fillId="0" borderId="0" xfId="24" applyFont="true" applyBorder="false" applyAlignment="true" applyProtection="false">
      <alignment horizontal="center" vertical="center" textRotation="0" wrapText="false" indent="0" shrinkToFit="false"/>
      <protection locked="true" hidden="false"/>
    </xf>
    <xf numFmtId="180" fontId="12" fillId="6" borderId="6" xfId="15"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6" fontId="33" fillId="0" borderId="1" xfId="17" applyFont="true" applyBorder="true" applyAlignment="true" applyProtection="true">
      <alignment horizontal="general" vertical="center" textRotation="0" wrapText="true" indent="0" shrinkToFit="false"/>
      <protection locked="true" hidden="false"/>
    </xf>
    <xf numFmtId="166" fontId="33" fillId="0" borderId="3" xfId="17" applyFont="true" applyBorder="true" applyAlignment="true" applyProtection="true">
      <alignment horizontal="general" vertical="center" textRotation="0" wrapText="true" indent="0" shrinkToFit="false"/>
      <protection locked="true" hidden="false"/>
    </xf>
    <xf numFmtId="164" fontId="34" fillId="0" borderId="12" xfId="24" applyFont="true" applyBorder="true" applyAlignment="true" applyProtection="false">
      <alignment horizontal="center" vertical="center" textRotation="0" wrapText="true" indent="0" shrinkToFit="false"/>
      <protection locked="true" hidden="false"/>
    </xf>
    <xf numFmtId="166" fontId="33" fillId="0" borderId="4" xfId="17" applyFont="true" applyBorder="true" applyAlignment="true" applyProtection="true">
      <alignment horizontal="general" vertical="center" textRotation="0" wrapText="true" indent="0" shrinkToFit="false"/>
      <protection locked="true" hidden="false"/>
    </xf>
    <xf numFmtId="166" fontId="33" fillId="0" borderId="5" xfId="17" applyFont="true" applyBorder="true" applyAlignment="true" applyProtection="true">
      <alignment horizontal="general" vertical="center" textRotation="0" wrapText="true" indent="0" shrinkToFit="false"/>
      <protection locked="true" hidden="false"/>
    </xf>
    <xf numFmtId="166" fontId="35" fillId="0" borderId="12" xfId="24" applyFont="true" applyBorder="true" applyAlignment="true" applyProtection="false">
      <alignment horizontal="justify" vertical="center" textRotation="0" wrapText="true" indent="0" shrinkToFit="false"/>
      <protection locked="true" hidden="false"/>
    </xf>
    <xf numFmtId="170" fontId="5" fillId="0" borderId="6" xfId="17" applyFont="true" applyBorder="true" applyAlignment="true" applyProtection="true">
      <alignment horizontal="center" vertical="center" textRotation="0" wrapText="true" indent="0" shrinkToFit="false"/>
      <protection locked="true" hidden="false"/>
    </xf>
    <xf numFmtId="166" fontId="33" fillId="0" borderId="7" xfId="17" applyFont="true" applyBorder="true" applyAlignment="true" applyProtection="true">
      <alignment horizontal="general" vertical="center" textRotation="0" wrapText="true" indent="0" shrinkToFit="false"/>
      <protection locked="true" hidden="false"/>
    </xf>
    <xf numFmtId="166" fontId="33" fillId="0" borderId="9" xfId="17" applyFont="true" applyBorder="true" applyAlignment="true" applyProtection="true">
      <alignment horizontal="general" vertical="center" textRotation="0" wrapText="true" indent="0" shrinkToFit="false"/>
      <protection locked="true" hidden="false"/>
    </xf>
    <xf numFmtId="166" fontId="5" fillId="0" borderId="6" xfId="17" applyFont="true" applyBorder="true" applyAlignment="true" applyProtection="true">
      <alignment horizontal="center" vertical="center" textRotation="0" wrapText="true" indent="0" shrinkToFit="false"/>
      <protection locked="true" hidden="false"/>
    </xf>
    <xf numFmtId="164" fontId="34" fillId="0" borderId="7" xfId="24" applyFont="true" applyBorder="true" applyAlignment="true" applyProtection="false">
      <alignment horizontal="right" vertical="center" textRotation="0" wrapText="true" indent="0" shrinkToFit="false"/>
      <protection locked="true" hidden="false"/>
    </xf>
    <xf numFmtId="164" fontId="34" fillId="0" borderId="9" xfId="24" applyFont="true" applyBorder="true" applyAlignment="true" applyProtection="false">
      <alignment horizontal="center" vertical="center" textRotation="0" wrapText="true" indent="0" shrinkToFit="false"/>
      <protection locked="true" hidden="false"/>
    </xf>
    <xf numFmtId="164" fontId="36" fillId="0" borderId="6" xfId="24" applyFont="true" applyBorder="true" applyAlignment="true" applyProtection="false">
      <alignment horizontal="center" vertical="center" textRotation="0" wrapText="true" indent="0" shrinkToFit="false"/>
      <protection locked="true" hidden="false"/>
    </xf>
    <xf numFmtId="164" fontId="37" fillId="0" borderId="6" xfId="24" applyFont="true" applyBorder="true" applyAlignment="true" applyProtection="false">
      <alignment horizontal="center" vertical="center" textRotation="0" wrapText="true" indent="0" shrinkToFit="false"/>
      <protection locked="true" hidden="false"/>
    </xf>
    <xf numFmtId="164" fontId="36" fillId="0" borderId="6" xfId="15" applyFont="true" applyBorder="true" applyAlignment="true" applyProtection="true">
      <alignment horizontal="center" vertical="center" textRotation="0" wrapText="true" indent="0" shrinkToFit="false"/>
      <protection locked="true" hidden="false"/>
    </xf>
    <xf numFmtId="166" fontId="36" fillId="9" borderId="6" xfId="17" applyFont="true" applyBorder="true" applyAlignment="true" applyProtection="true">
      <alignment horizontal="center" vertical="center" textRotation="0" wrapText="true" indent="0" shrinkToFit="false"/>
      <protection locked="true" hidden="false"/>
    </xf>
    <xf numFmtId="166" fontId="36" fillId="10" borderId="6" xfId="17" applyFont="true" applyBorder="true" applyAlignment="true" applyProtection="true">
      <alignment horizontal="center" vertical="center" textRotation="0" wrapText="true" indent="0" shrinkToFit="false"/>
      <protection locked="true" hidden="false"/>
    </xf>
    <xf numFmtId="164" fontId="26" fillId="11" borderId="6" xfId="0" applyFont="true" applyBorder="true" applyAlignment="true" applyProtection="false">
      <alignment horizontal="right" vertical="center" textRotation="0" wrapText="false" indent="0" shrinkToFit="false"/>
      <protection locked="true" hidden="false"/>
    </xf>
    <xf numFmtId="164" fontId="26" fillId="11" borderId="6" xfId="0" applyFont="true" applyBorder="true" applyAlignment="true" applyProtection="false">
      <alignment horizontal="left" vertical="center" textRotation="0" wrapText="false" indent="0" shrinkToFit="false"/>
      <protection locked="true" hidden="false"/>
    </xf>
    <xf numFmtId="164" fontId="26" fillId="11" borderId="6" xfId="0" applyFont="true" applyBorder="true" applyAlignment="true" applyProtection="false">
      <alignment horizontal="center" vertical="center" textRotation="0" wrapText="false" indent="0" shrinkToFit="false"/>
      <protection locked="true" hidden="false"/>
    </xf>
    <xf numFmtId="164" fontId="26" fillId="11" borderId="6" xfId="15" applyFont="true" applyBorder="true" applyAlignment="true" applyProtection="true">
      <alignment horizontal="center"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81" fontId="0" fillId="0" borderId="0" xfId="15" applyFont="true" applyBorder="true" applyAlignment="true" applyProtection="true">
      <alignment horizontal="general" vertical="bottom" textRotation="0" wrapText="false" indent="0" shrinkToFit="false"/>
      <protection locked="true" hidden="false"/>
    </xf>
    <xf numFmtId="164" fontId="26" fillId="0" borderId="6" xfId="0" applyFont="true" applyBorder="true" applyAlignment="true" applyProtection="false">
      <alignment horizontal="right" vertical="center" textRotation="0" wrapText="false" indent="0" shrinkToFit="false"/>
      <protection locked="true" hidden="false"/>
    </xf>
    <xf numFmtId="164" fontId="26" fillId="0" borderId="6" xfId="0" applyFont="true" applyBorder="true" applyAlignment="true" applyProtection="false">
      <alignment horizontal="left" vertical="center" textRotation="0" wrapText="false" indent="0" shrinkToFit="false"/>
      <protection locked="true" hidden="false"/>
    </xf>
    <xf numFmtId="164" fontId="26" fillId="0" borderId="6" xfId="0" applyFont="true" applyBorder="true" applyAlignment="true" applyProtection="false">
      <alignment horizontal="center" vertical="center" textRotation="0" wrapText="false" indent="0" shrinkToFit="false"/>
      <protection locked="true" hidden="false"/>
    </xf>
    <xf numFmtId="173" fontId="26" fillId="0" borderId="6" xfId="19" applyFont="true" applyBorder="true" applyAlignment="true" applyProtection="true">
      <alignment horizontal="center" vertical="center" textRotation="0" wrapText="false" indent="0" shrinkToFit="false"/>
      <protection locked="true" hidden="false"/>
    </xf>
    <xf numFmtId="182" fontId="26" fillId="0" borderId="6" xfId="19" applyFont="true" applyBorder="true" applyAlignment="true" applyProtection="true">
      <alignment horizontal="center" vertical="center" textRotation="0" wrapText="false" indent="0" shrinkToFit="false"/>
      <protection locked="true" hidden="false"/>
    </xf>
    <xf numFmtId="164" fontId="26" fillId="0" borderId="6" xfId="15" applyFont="true" applyBorder="true" applyAlignment="true" applyProtection="true">
      <alignment horizontal="center" vertical="center" textRotation="0" wrapText="false" indent="0" shrinkToFit="false"/>
      <protection locked="true" hidden="false"/>
    </xf>
    <xf numFmtId="166" fontId="26" fillId="0" borderId="6" xfId="17" applyFont="true" applyBorder="true" applyAlignment="true" applyProtection="true">
      <alignment horizontal="center" vertical="center" textRotation="0" wrapText="false" indent="0" shrinkToFit="false"/>
      <protection locked="true" hidden="false"/>
    </xf>
    <xf numFmtId="183" fontId="26" fillId="0" borderId="6" xfId="15" applyFont="true" applyBorder="true" applyAlignment="true" applyProtection="true">
      <alignment horizontal="center" vertical="center" textRotation="0" wrapText="false" indent="0" shrinkToFit="false"/>
      <protection locked="true" hidden="false"/>
    </xf>
    <xf numFmtId="184" fontId="26" fillId="0" borderId="6" xfId="19" applyFont="true" applyBorder="true" applyAlignment="true" applyProtection="true">
      <alignment horizontal="center" vertical="center" textRotation="0" wrapText="false" indent="0" shrinkToFit="false"/>
      <protection locked="true" hidden="false"/>
    </xf>
    <xf numFmtId="185" fontId="26" fillId="0" borderId="6" xfId="19" applyFont="true" applyBorder="true" applyAlignment="true" applyProtection="true">
      <alignment horizontal="center" vertical="center" textRotation="0" wrapText="false" indent="0" shrinkToFit="false"/>
      <protection locked="true" hidden="false"/>
    </xf>
    <xf numFmtId="186" fontId="26" fillId="0" borderId="6" xfId="19"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6" fillId="0" borderId="0" xfId="0" applyFont="true" applyBorder="true" applyAlignment="true" applyProtection="false">
      <alignment horizontal="right" vertical="center" textRotation="0" wrapText="false" indent="0" shrinkToFit="false"/>
      <protection locked="true" hidden="false"/>
    </xf>
    <xf numFmtId="164" fontId="26" fillId="0" borderId="0"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true" applyAlignment="true" applyProtection="false">
      <alignment horizontal="center" vertical="center" textRotation="0" wrapText="false" indent="0" shrinkToFit="false"/>
      <protection locked="true" hidden="false"/>
    </xf>
    <xf numFmtId="184" fontId="26" fillId="0" borderId="0" xfId="19" applyFont="true" applyBorder="true" applyAlignment="true" applyProtection="true">
      <alignment horizontal="center" vertical="center" textRotation="0" wrapText="false" indent="0" shrinkToFit="false"/>
      <protection locked="true" hidden="false"/>
    </xf>
    <xf numFmtId="185" fontId="26" fillId="0" borderId="0" xfId="19" applyFont="true" applyBorder="true" applyAlignment="true" applyProtection="true">
      <alignment horizontal="center" vertical="center" textRotation="0" wrapText="false" indent="0" shrinkToFit="false"/>
      <protection locked="true" hidden="false"/>
    </xf>
    <xf numFmtId="164" fontId="26" fillId="0" borderId="0" xfId="15" applyFont="true" applyBorder="true" applyAlignment="true" applyProtection="true">
      <alignment horizontal="center" vertical="center" textRotation="0" wrapText="false" indent="0" shrinkToFit="false"/>
      <protection locked="true" hidden="false"/>
    </xf>
    <xf numFmtId="166" fontId="26" fillId="0" borderId="0" xfId="17" applyFont="true" applyBorder="true" applyAlignment="true" applyProtection="true">
      <alignment horizontal="center" vertical="center" textRotation="0" wrapText="false" indent="0" shrinkToFit="false"/>
      <protection locked="true" hidden="false"/>
    </xf>
    <xf numFmtId="166" fontId="34" fillId="0" borderId="3" xfId="17" applyFont="true" applyBorder="true" applyAlignment="true" applyProtection="true">
      <alignment horizontal="center" vertical="center" textRotation="0" wrapText="true" indent="0" shrinkToFit="false"/>
      <protection locked="true" hidden="false"/>
    </xf>
    <xf numFmtId="166" fontId="35" fillId="0" borderId="9" xfId="24" applyFont="true" applyBorder="true" applyAlignment="true" applyProtection="false">
      <alignment horizontal="center" vertical="center" textRotation="0" wrapText="true" indent="0" shrinkToFit="false"/>
      <protection locked="true" hidden="false"/>
    </xf>
    <xf numFmtId="164" fontId="36" fillId="0" borderId="0" xfId="24" applyFont="true" applyBorder="false" applyAlignment="true" applyProtection="false">
      <alignment horizontal="center" vertical="center" textRotation="0" wrapText="true" indent="0" shrinkToFit="false"/>
      <protection locked="true" hidden="false"/>
    </xf>
    <xf numFmtId="164" fontId="38" fillId="11" borderId="6" xfId="0" applyFont="true" applyBorder="true" applyAlignment="true" applyProtection="false">
      <alignment horizontal="right" vertical="center" textRotation="0" wrapText="false" indent="0" shrinkToFit="false"/>
      <protection locked="true" hidden="false"/>
    </xf>
    <xf numFmtId="164" fontId="38" fillId="11" borderId="6" xfId="0" applyFont="true" applyBorder="true" applyAlignment="true" applyProtection="false">
      <alignment horizontal="left" vertical="center" textRotation="0" wrapText="false" indent="0" shrinkToFit="false"/>
      <protection locked="true" hidden="false"/>
    </xf>
    <xf numFmtId="164" fontId="38" fillId="11" borderId="6" xfId="0" applyFont="true" applyBorder="true" applyAlignment="true" applyProtection="false">
      <alignment horizontal="center" vertical="center" textRotation="0" wrapText="false" indent="0" shrinkToFit="false"/>
      <protection locked="true" hidden="false"/>
    </xf>
    <xf numFmtId="180" fontId="38" fillId="11" borderId="6" xfId="15" applyFont="true" applyBorder="true" applyAlignment="true" applyProtection="true">
      <alignment horizontal="center" vertical="center" textRotation="0" wrapText="false" indent="0" shrinkToFit="false"/>
      <protection locked="true" hidden="false"/>
    </xf>
    <xf numFmtId="164" fontId="39" fillId="0" borderId="0" xfId="0" applyFont="true" applyBorder="false" applyAlignment="false" applyProtection="false">
      <alignment horizontal="general" vertical="bottom" textRotation="0" wrapText="false" indent="0" shrinkToFit="false"/>
      <protection locked="true" hidden="false"/>
    </xf>
    <xf numFmtId="180" fontId="26" fillId="0" borderId="6" xfId="15" applyFont="true" applyBorder="true" applyAlignment="true" applyProtection="true">
      <alignment horizontal="center" vertical="center" textRotation="0" wrapText="false" indent="0" shrinkToFit="false"/>
      <protection locked="true" hidden="false"/>
    </xf>
    <xf numFmtId="180"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6" fontId="9" fillId="0" borderId="10" xfId="17" applyFont="true" applyBorder="true" applyAlignment="true" applyProtection="true">
      <alignment horizontal="general" vertical="bottom" textRotation="0" wrapText="false" indent="0" shrinkToFit="false"/>
      <protection locked="true" hidden="false"/>
    </xf>
    <xf numFmtId="166" fontId="9" fillId="0" borderId="12" xfId="17" applyFont="true" applyBorder="true" applyAlignment="true" applyProtection="true">
      <alignment horizontal="general" vertical="bottom" textRotation="0" wrapText="false" indent="0" shrinkToFit="false"/>
      <protection locked="true" hidden="false"/>
    </xf>
    <xf numFmtId="164" fontId="26" fillId="11" borderId="6" xfId="0" applyFont="true" applyBorder="true" applyAlignment="true" applyProtection="false">
      <alignment horizontal="left" vertical="center" textRotation="0" wrapText="true" indent="0" shrinkToFit="false"/>
      <protection locked="true" hidden="false"/>
    </xf>
    <xf numFmtId="164" fontId="26" fillId="11" borderId="6" xfId="0" applyFont="true" applyBorder="true" applyAlignment="true" applyProtection="false">
      <alignment horizontal="center" vertical="center" textRotation="0" wrapText="true" indent="0" shrinkToFit="false"/>
      <protection locked="true" hidden="false"/>
    </xf>
    <xf numFmtId="166" fontId="26" fillId="11" borderId="6" xfId="17" applyFont="true" applyBorder="true" applyAlignment="true" applyProtection="true">
      <alignment horizontal="center" vertical="center" textRotation="0" wrapText="true" indent="0" shrinkToFit="false"/>
      <protection locked="true" hidden="false"/>
    </xf>
    <xf numFmtId="164" fontId="40" fillId="2" borderId="6" xfId="0" applyFont="true" applyBorder="true" applyAlignment="true" applyProtection="false">
      <alignment horizontal="center" vertical="center" textRotation="0" wrapText="true" indent="0" shrinkToFit="false"/>
      <protection locked="true" hidden="false"/>
    </xf>
    <xf numFmtId="164" fontId="40" fillId="5" borderId="6" xfId="0" applyFont="true" applyBorder="true" applyAlignment="true" applyProtection="false">
      <alignment horizontal="center" vertical="center" textRotation="0" wrapText="true" indent="0" shrinkToFit="false"/>
      <protection locked="true" hidden="false"/>
    </xf>
    <xf numFmtId="164" fontId="40" fillId="12" borderId="6"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78" fontId="26" fillId="3" borderId="6" xfId="0" applyFont="true" applyBorder="true" applyAlignment="true" applyProtection="false">
      <alignment horizontal="left" vertical="center" textRotation="0" wrapText="false" indent="0" shrinkToFit="false"/>
      <protection locked="true" hidden="false"/>
    </xf>
    <xf numFmtId="166" fontId="0" fillId="3" borderId="6" xfId="17" applyFont="true" applyBorder="true" applyAlignment="true" applyProtection="true">
      <alignment horizontal="center" vertical="center" textRotation="0" wrapText="false" indent="0" shrinkToFit="false"/>
      <protection locked="true" hidden="false"/>
    </xf>
    <xf numFmtId="164" fontId="0" fillId="3" borderId="6" xfId="17" applyFont="true" applyBorder="true" applyAlignment="true" applyProtection="true">
      <alignment horizontal="center" vertical="center" textRotation="0" wrapText="false" indent="0" shrinkToFit="false"/>
      <protection locked="true" hidden="false"/>
    </xf>
    <xf numFmtId="164" fontId="0" fillId="3" borderId="6" xfId="0" applyFont="false" applyBorder="true" applyAlignment="true" applyProtection="false">
      <alignment horizontal="center" vertical="center" textRotation="0" wrapText="false" indent="0" shrinkToFit="false"/>
      <protection locked="true" hidden="false"/>
    </xf>
    <xf numFmtId="180" fontId="0" fillId="3" borderId="6" xfId="15" applyFont="true" applyBorder="true" applyAlignment="true" applyProtection="true">
      <alignment horizontal="center" vertical="center" textRotation="0" wrapText="false" indent="0" shrinkToFit="false"/>
      <protection locked="true" hidden="false"/>
    </xf>
    <xf numFmtId="187" fontId="0" fillId="3" borderId="6" xfId="0" applyFont="false" applyBorder="true" applyAlignment="true" applyProtection="false">
      <alignment horizontal="center" vertical="center" textRotation="0" wrapText="false" indent="0" shrinkToFit="false"/>
      <protection locked="true" hidden="false"/>
    </xf>
    <xf numFmtId="187" fontId="0" fillId="0" borderId="0" xfId="0" applyFont="false" applyBorder="false" applyAlignment="false" applyProtection="false">
      <alignment horizontal="general" vertical="bottom" textRotation="0" wrapText="false" indent="0" shrinkToFit="false"/>
      <protection locked="true" hidden="false"/>
    </xf>
    <xf numFmtId="164" fontId="26" fillId="4" borderId="6" xfId="0" applyFont="true" applyBorder="true" applyAlignment="true" applyProtection="false">
      <alignment horizontal="left" vertical="center" textRotation="0" wrapText="false" indent="0" shrinkToFit="false"/>
      <protection locked="true" hidden="false"/>
    </xf>
    <xf numFmtId="166" fontId="0" fillId="4" borderId="6" xfId="17" applyFont="true" applyBorder="true" applyAlignment="true" applyProtection="true">
      <alignment horizontal="center" vertical="center" textRotation="0" wrapText="false" indent="0" shrinkToFit="false"/>
      <protection locked="true" hidden="false"/>
    </xf>
    <xf numFmtId="164" fontId="0" fillId="4" borderId="6" xfId="17" applyFont="true" applyBorder="true" applyAlignment="true" applyProtection="true">
      <alignment horizontal="center" vertical="center" textRotation="0" wrapText="false" indent="0" shrinkToFit="false"/>
      <protection locked="true" hidden="false"/>
    </xf>
    <xf numFmtId="164" fontId="0" fillId="4" borderId="6" xfId="0" applyFont="false" applyBorder="true" applyAlignment="true" applyProtection="false">
      <alignment horizontal="center" vertical="center" textRotation="0" wrapText="false" indent="0" shrinkToFit="false"/>
      <protection locked="true" hidden="false"/>
    </xf>
    <xf numFmtId="180" fontId="0" fillId="4" borderId="6" xfId="15" applyFont="true" applyBorder="true" applyAlignment="true" applyProtection="true">
      <alignment horizontal="center" vertical="center" textRotation="0" wrapText="false" indent="0" shrinkToFit="false"/>
      <protection locked="true" hidden="false"/>
    </xf>
    <xf numFmtId="187" fontId="0" fillId="4" borderId="6"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6" fillId="0" borderId="0" xfId="30" applyFont="true" applyBorder="false" applyAlignment="false" applyProtection="false">
      <alignment horizontal="general" vertical="bottom" textRotation="0" wrapText="false" indent="0" shrinkToFit="false"/>
      <protection locked="true" hidden="false"/>
    </xf>
    <xf numFmtId="164" fontId="6" fillId="0" borderId="0" xfId="30" applyFont="true" applyBorder="false" applyAlignment="true" applyProtection="false">
      <alignment horizontal="right" vertical="bottom" textRotation="0" wrapText="false" indent="0" shrinkToFit="false"/>
      <protection locked="true" hidden="false"/>
    </xf>
    <xf numFmtId="172" fontId="5" fillId="0" borderId="0" xfId="24" applyFont="false" applyBorder="false" applyAlignment="true" applyProtection="false">
      <alignment horizontal="right"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9" fillId="3" borderId="0" xfId="0" applyFont="true" applyBorder="false" applyAlignment="true" applyProtection="false">
      <alignment horizontal="right" vertical="bottom" textRotation="0" wrapText="false" indent="0" shrinkToFit="false"/>
      <protection locked="true" hidden="false"/>
    </xf>
    <xf numFmtId="167" fontId="41"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6" fontId="26" fillId="11" borderId="6" xfId="0" applyFont="true" applyBorder="true" applyAlignment="true" applyProtection="false">
      <alignment horizontal="center" vertical="center" textRotation="0" wrapText="true" indent="0" shrinkToFit="false"/>
      <protection locked="true" hidden="false"/>
    </xf>
    <xf numFmtId="166" fontId="42" fillId="13" borderId="6" xfId="0" applyFont="true" applyBorder="true" applyAlignment="true" applyProtection="false">
      <alignment horizontal="center" vertical="center" textRotation="0" wrapText="true" indent="0" shrinkToFit="false"/>
      <protection locked="true" hidden="false"/>
    </xf>
    <xf numFmtId="164" fontId="26" fillId="3" borderId="6" xfId="0" applyFont="true" applyBorder="true" applyAlignment="true" applyProtection="false">
      <alignment horizontal="center" vertical="center" textRotation="0" wrapText="false" indent="0" shrinkToFit="false"/>
      <protection locked="true" hidden="false"/>
    </xf>
    <xf numFmtId="166" fontId="26" fillId="3" borderId="6" xfId="17" applyFont="true" applyBorder="true" applyAlignment="true" applyProtection="true">
      <alignment horizontal="center" vertical="center" textRotation="0" wrapText="fals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6" fontId="43" fillId="3" borderId="6" xfId="0" applyFont="true" applyBorder="true" applyAlignment="true" applyProtection="false">
      <alignment horizontal="center" vertical="center" textRotation="0" wrapText="tru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6" fontId="45" fillId="4" borderId="6" xfId="17" applyFont="true" applyBorder="true" applyAlignment="true" applyProtection="true">
      <alignment horizontal="center" vertical="center" textRotation="0" wrapText="false" indent="0" shrinkToFit="false"/>
      <protection locked="true" hidden="false"/>
    </xf>
    <xf numFmtId="166" fontId="43" fillId="3" borderId="6" xfId="17" applyFont="true" applyBorder="true" applyAlignment="true" applyProtection="true">
      <alignment horizontal="center" vertical="center" textRotation="0" wrapText="false" indent="0" shrinkToFit="false"/>
      <protection locked="true" hidden="false"/>
    </xf>
    <xf numFmtId="166" fontId="46" fillId="11" borderId="6" xfId="0" applyFont="true" applyBorder="true" applyAlignment="true" applyProtection="false">
      <alignment horizontal="center" vertical="center" textRotation="0" wrapText="true" indent="0" shrinkToFit="false"/>
      <protection locked="true" hidden="false"/>
    </xf>
    <xf numFmtId="166" fontId="39" fillId="4" borderId="6" xfId="17" applyFont="true" applyBorder="true" applyAlignment="true" applyProtection="true">
      <alignment horizontal="center" vertical="center" textRotation="0" wrapText="false" indent="0" shrinkToFit="false"/>
      <protection locked="true" hidden="false"/>
    </xf>
    <xf numFmtId="166" fontId="47" fillId="3" borderId="6" xfId="17" applyFont="true" applyBorder="true" applyAlignment="true" applyProtection="tru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4" borderId="6" xfId="0" applyFont="false" applyBorder="true" applyAlignment="false" applyProtection="false">
      <alignment horizontal="general" vertical="bottom" textRotation="0" wrapText="false" indent="0" shrinkToFit="false"/>
      <protection locked="true" hidden="false"/>
    </xf>
    <xf numFmtId="166" fontId="0" fillId="0" borderId="6" xfId="0" applyFont="false" applyBorder="true" applyAlignment="false" applyProtection="false">
      <alignment horizontal="general" vertical="bottom" textRotation="0" wrapText="false" indent="0" shrinkToFit="false"/>
      <protection locked="true" hidden="false"/>
    </xf>
    <xf numFmtId="167" fontId="0" fillId="0" borderId="0" xfId="19" applyFont="true" applyBorder="true" applyAlignment="true" applyProtection="true">
      <alignment horizontal="general" vertical="bottom" textRotation="0" wrapText="false" indent="0" shrinkToFit="false"/>
      <protection locked="true" hidden="false"/>
    </xf>
    <xf numFmtId="164" fontId="36" fillId="0" borderId="6" xfId="32" applyFont="true" applyBorder="true" applyAlignment="true" applyProtection="false">
      <alignment horizontal="center" vertical="center" textRotation="0" wrapText="true" indent="0" shrinkToFit="false"/>
      <protection locked="true" hidden="false"/>
    </xf>
    <xf numFmtId="170" fontId="5" fillId="0" borderId="6" xfId="34" applyFont="true" applyBorder="true" applyAlignment="true" applyProtection="false">
      <alignment horizontal="left" vertical="top" textRotation="0" wrapText="true" indent="0" shrinkToFit="false"/>
      <protection locked="true" hidden="false"/>
    </xf>
    <xf numFmtId="170" fontId="5" fillId="0" borderId="13" xfId="34" applyFont="true" applyBorder="true" applyAlignment="true" applyProtection="false">
      <alignment horizontal="center" vertical="top" textRotation="0" wrapText="true" indent="0" shrinkToFit="false"/>
      <protection locked="true" hidden="false"/>
    </xf>
    <xf numFmtId="170" fontId="5" fillId="0" borderId="6" xfId="34" applyFont="true" applyBorder="true" applyAlignment="true" applyProtection="false">
      <alignment horizontal="center" vertical="center" textRotation="0" wrapText="true" indent="0" shrinkToFit="false"/>
      <protection locked="true" hidden="false"/>
    </xf>
    <xf numFmtId="164" fontId="5" fillId="0" borderId="0" xfId="27" applyFont="true" applyBorder="true" applyAlignment="true" applyProtection="false">
      <alignment horizontal="left" vertical="top" textRotation="0" wrapText="true" indent="0" shrinkToFit="false"/>
      <protection locked="true" hidden="false"/>
    </xf>
    <xf numFmtId="164" fontId="5" fillId="0" borderId="0" xfId="32" applyFont="true" applyBorder="false" applyAlignment="true" applyProtection="false">
      <alignment horizontal="center" vertical="center" textRotation="0" wrapText="true" indent="0" shrinkToFit="false"/>
      <protection locked="true" hidden="false"/>
    </xf>
    <xf numFmtId="164" fontId="5" fillId="0" borderId="0" xfId="32" applyFont="true" applyBorder="false" applyAlignment="true" applyProtection="false">
      <alignment horizontal="center" vertical="top" textRotation="0" wrapText="true" indent="0" shrinkToFit="false"/>
      <protection locked="true" hidden="false"/>
    </xf>
    <xf numFmtId="164" fontId="5" fillId="0" borderId="0" xfId="27" applyFont="true" applyBorder="false" applyAlignment="false" applyProtection="false">
      <alignment horizontal="general" vertical="bottom" textRotation="0" wrapText="false" indent="0" shrinkToFit="false"/>
      <protection locked="true" hidden="false"/>
    </xf>
    <xf numFmtId="164" fontId="36" fillId="12" borderId="6" xfId="25" applyFont="true" applyBorder="true" applyAlignment="true" applyProtection="false">
      <alignment horizontal="center" vertical="center" textRotation="0" wrapText="false" indent="0" shrinkToFit="false"/>
      <protection locked="true" hidden="false"/>
    </xf>
    <xf numFmtId="164" fontId="36" fillId="12" borderId="12" xfId="25" applyFont="true" applyBorder="true" applyAlignment="true" applyProtection="false">
      <alignment horizontal="center" vertical="center" textRotation="0" wrapText="false" indent="0" shrinkToFit="false"/>
      <protection locked="true" hidden="false"/>
    </xf>
    <xf numFmtId="164" fontId="36" fillId="14" borderId="6" xfId="33" applyFont="true" applyBorder="true" applyAlignment="true" applyProtection="true">
      <alignment horizontal="center" vertical="center" textRotation="0" wrapText="false" indent="0" shrinkToFit="false"/>
      <protection locked="true" hidden="false"/>
    </xf>
    <xf numFmtId="164" fontId="36" fillId="14" borderId="12" xfId="33" applyFont="true" applyBorder="true" applyAlignment="true" applyProtection="true">
      <alignment horizontal="center" vertical="center" textRotation="0" wrapText="false" indent="0" shrinkToFit="false"/>
      <protection locked="true" hidden="false"/>
    </xf>
    <xf numFmtId="164" fontId="48" fillId="0" borderId="6" xfId="0" applyFont="true" applyBorder="true" applyAlignment="true" applyProtection="false">
      <alignment horizontal="center" vertical="center" textRotation="0" wrapText="false" indent="0" shrinkToFit="false"/>
      <protection locked="true" hidden="false"/>
    </xf>
    <xf numFmtId="164" fontId="27" fillId="0" borderId="6" xfId="33" applyFont="true" applyBorder="true" applyAlignment="true" applyProtection="true">
      <alignment horizontal="center" vertical="center" textRotation="0" wrapText="true" indent="0" shrinkToFit="false"/>
      <protection locked="true" hidden="false"/>
    </xf>
    <xf numFmtId="164" fontId="27" fillId="0" borderId="6" xfId="33" applyFont="true" applyBorder="true" applyAlignment="true" applyProtection="true">
      <alignment horizontal="left" vertical="center" textRotation="0" wrapText="true" indent="0" shrinkToFit="false"/>
      <protection locked="true" hidden="false"/>
    </xf>
    <xf numFmtId="164" fontId="27" fillId="0" borderId="12" xfId="33" applyFont="true" applyBorder="true" applyAlignment="true" applyProtection="true">
      <alignment horizontal="center" vertical="center" textRotation="0" wrapText="true" indent="0" shrinkToFit="false"/>
      <protection locked="true" hidden="false"/>
    </xf>
    <xf numFmtId="171" fontId="27" fillId="0" borderId="6" xfId="33" applyFont="true" applyBorder="true" applyAlignment="true" applyProtection="true">
      <alignment horizontal="center" vertical="center" textRotation="0" wrapText="false" indent="0" shrinkToFit="false"/>
      <protection locked="true" hidden="false"/>
    </xf>
    <xf numFmtId="164" fontId="36" fillId="6" borderId="6" xfId="33" applyFont="true" applyBorder="true" applyAlignment="true" applyProtection="true">
      <alignment horizontal="center" vertical="center" textRotation="0" wrapText="true" indent="0" shrinkToFit="false"/>
      <protection locked="true" hidden="false"/>
    </xf>
    <xf numFmtId="164" fontId="36" fillId="6" borderId="12" xfId="33" applyFont="true" applyBorder="true" applyAlignment="true" applyProtection="true">
      <alignment horizontal="center" vertical="center" textRotation="0" wrapText="true" indent="0" shrinkToFit="false"/>
      <protection locked="true" hidden="false"/>
    </xf>
    <xf numFmtId="188" fontId="21" fillId="6" borderId="12" xfId="33" applyFont="true" applyBorder="true" applyAlignment="true" applyProtection="true">
      <alignment horizontal="center" vertical="center" textRotation="0" wrapText="false" indent="0" shrinkToFit="false"/>
      <protection locked="true" hidden="false"/>
    </xf>
    <xf numFmtId="164" fontId="21" fillId="6" borderId="6" xfId="33" applyFont="true" applyBorder="true" applyAlignment="true" applyProtection="true">
      <alignment horizontal="center" vertical="center" textRotation="0" wrapText="false" indent="0" shrinkToFit="false"/>
      <protection locked="true" hidden="false"/>
    </xf>
    <xf numFmtId="164" fontId="5" fillId="0" borderId="6" xfId="25" applyFont="true" applyBorder="true" applyAlignment="false" applyProtection="false">
      <alignment horizontal="general" vertical="bottom" textRotation="0" wrapText="false" indent="0" shrinkToFit="false"/>
      <protection locked="true" hidden="false"/>
    </xf>
    <xf numFmtId="164" fontId="5" fillId="0" borderId="6" xfId="25" applyFont="true" applyBorder="true" applyAlignment="true" applyProtection="false">
      <alignment horizontal="center" vertical="center" textRotation="0" wrapText="false" indent="0" shrinkToFit="false"/>
      <protection locked="true" hidden="false"/>
    </xf>
    <xf numFmtId="164" fontId="49" fillId="0" borderId="6" xfId="20" applyFont="true" applyBorder="true" applyAlignment="true" applyProtection="true">
      <alignment horizontal="general" vertical="bottom" textRotation="0" wrapText="false" indent="0" shrinkToFit="false"/>
      <protection locked="true" hidden="false"/>
    </xf>
    <xf numFmtId="168" fontId="5" fillId="15" borderId="0" xfId="33" applyFont="true" applyBorder="true" applyAlignment="false" applyProtection="true">
      <alignment horizontal="general" vertical="bottom" textRotation="0" wrapText="false" indent="0" shrinkToFit="false"/>
      <protection locked="true" hidden="false"/>
    </xf>
    <xf numFmtId="171" fontId="11" fillId="0" borderId="6" xfId="33" applyFont="true" applyBorder="true" applyAlignment="true" applyProtection="true">
      <alignment horizontal="center" vertical="center" textRotation="0" wrapText="false" indent="0" shrinkToFit="false"/>
      <protection locked="true" hidden="false"/>
    </xf>
    <xf numFmtId="171" fontId="11" fillId="0" borderId="12" xfId="33" applyFont="true" applyBorder="true" applyAlignment="true" applyProtection="true">
      <alignment horizontal="center" vertical="center" textRotation="0" wrapText="false" indent="0" shrinkToFit="false"/>
      <protection locked="true" hidden="false"/>
    </xf>
    <xf numFmtId="164" fontId="11" fillId="0" borderId="6" xfId="33"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6" fontId="11" fillId="15" borderId="6" xfId="33" applyFont="true" applyBorder="true" applyAlignment="true" applyProtection="true">
      <alignment horizontal="center" vertical="center" textRotation="0" wrapText="true" indent="0" shrinkToFit="false"/>
      <protection locked="true" hidden="false"/>
    </xf>
    <xf numFmtId="178" fontId="0" fillId="0" borderId="18" xfId="0" applyFont="false" applyBorder="true" applyAlignment="false" applyProtection="false">
      <alignment horizontal="general" vertical="bottom" textRotation="0" wrapText="false" indent="0" shrinkToFit="false"/>
      <protection locked="true" hidden="false"/>
    </xf>
    <xf numFmtId="164" fontId="49" fillId="0" borderId="6" xfId="20" applyFont="true" applyBorder="true" applyAlignment="true" applyProtection="true">
      <alignment horizontal="left" vertical="center" textRotation="0" wrapText="tru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82" fontId="49" fillId="0" borderId="6" xfId="20" applyFont="true" applyBorder="true" applyAlignment="true" applyProtection="true">
      <alignment horizontal="general" vertical="bottom" textRotation="0" wrapText="false" indent="0" shrinkToFit="false"/>
      <protection locked="true" hidden="false"/>
    </xf>
    <xf numFmtId="164" fontId="11" fillId="0" borderId="0" xfId="25" applyFont="true" applyBorder="false" applyAlignment="false" applyProtection="false">
      <alignment horizontal="general" vertical="bottom" textRotation="0" wrapText="false" indent="0" shrinkToFit="false"/>
      <protection locked="true" hidden="false"/>
    </xf>
    <xf numFmtId="164" fontId="49" fillId="0" borderId="6" xfId="20" applyFont="true" applyBorder="true" applyAlignment="true" applyProtection="true">
      <alignment horizontal="left" vertical="center" textRotation="0" wrapText="false" indent="0" shrinkToFit="false"/>
      <protection locked="true" hidden="false"/>
    </xf>
    <xf numFmtId="164" fontId="5" fillId="0" borderId="6" xfId="25" applyFont="true" applyBorder="true" applyAlignment="true" applyProtection="false">
      <alignment horizontal="left" vertical="center" textRotation="0" wrapText="false" indent="0" shrinkToFit="false"/>
      <protection locked="true" hidden="false"/>
    </xf>
    <xf numFmtId="164" fontId="11" fillId="0" borderId="6" xfId="33" applyFont="true" applyBorder="true" applyAlignment="true" applyProtection="true">
      <alignment horizontal="center" vertical="center" textRotation="0" wrapText="true" indent="0" shrinkToFit="false"/>
      <protection locked="true" hidden="false"/>
    </xf>
    <xf numFmtId="164" fontId="11" fillId="3" borderId="6" xfId="33" applyFont="true" applyBorder="true" applyAlignment="true" applyProtection="true">
      <alignment horizontal="left" vertical="center" textRotation="0" wrapText="true" indent="0" shrinkToFit="false"/>
      <protection locked="true" hidden="false"/>
    </xf>
    <xf numFmtId="164" fontId="11" fillId="0" borderId="12" xfId="33" applyFont="true" applyBorder="true" applyAlignment="true" applyProtection="true">
      <alignment horizontal="center" vertical="center" textRotation="0" wrapText="true" indent="0" shrinkToFit="false"/>
      <protection locked="true" hidden="false"/>
    </xf>
    <xf numFmtId="164" fontId="0" fillId="0" borderId="0" xfId="25" applyFont="true" applyBorder="false" applyAlignment="false" applyProtection="false">
      <alignment horizontal="general" vertical="bottom" textRotation="0" wrapText="false" indent="0" shrinkToFit="false"/>
      <protection locked="true" hidden="false"/>
    </xf>
    <xf numFmtId="164" fontId="49" fillId="0" borderId="6" xfId="20" applyFont="true" applyBorder="true" applyAlignment="true" applyProtection="true">
      <alignment horizontal="left" vertical="bottom" textRotation="0" wrapText="false" indent="0" shrinkToFit="false"/>
      <protection locked="true" hidden="false"/>
    </xf>
    <xf numFmtId="164" fontId="49" fillId="0" borderId="0" xfId="20" applyFont="true" applyBorder="true" applyAlignment="true" applyProtection="true">
      <alignment horizontal="general" vertical="bottom" textRotation="0" wrapText="false" indent="0" shrinkToFit="false"/>
      <protection locked="true" hidden="false"/>
    </xf>
    <xf numFmtId="164" fontId="30" fillId="0" borderId="6" xfId="0" applyFont="true" applyBorder="true" applyAlignment="true" applyProtection="false">
      <alignment horizontal="center" vertical="center" textRotation="0" wrapText="false" indent="0" shrinkToFit="false"/>
      <protection locked="true" hidden="false"/>
    </xf>
    <xf numFmtId="164" fontId="11" fillId="0" borderId="6" xfId="33" applyFont="true" applyBorder="true" applyAlignment="true" applyProtection="true">
      <alignment horizontal="left" vertical="center" textRotation="0" wrapText="true" indent="0" shrinkToFit="false"/>
      <protection locked="true" hidden="false"/>
    </xf>
    <xf numFmtId="164" fontId="50" fillId="0" borderId="6" xfId="25" applyFont="true" applyBorder="true" applyAlignment="true" applyProtection="false">
      <alignment horizontal="left" vertical="center" textRotation="0" wrapText="false" indent="0" shrinkToFit="false"/>
      <protection locked="true" hidden="false"/>
    </xf>
    <xf numFmtId="189" fontId="0" fillId="15" borderId="6" xfId="0" applyFont="false" applyBorder="true" applyAlignment="false" applyProtection="false">
      <alignment horizontal="general" vertical="bottom" textRotation="0" wrapText="false" indent="0" shrinkToFit="false"/>
      <protection locked="true" hidden="false"/>
    </xf>
    <xf numFmtId="189" fontId="0" fillId="15" borderId="0" xfId="0" applyFont="false" applyBorder="false" applyAlignment="false" applyProtection="false">
      <alignment horizontal="general" vertical="bottom" textRotation="0" wrapText="false" indent="0" shrinkToFit="false"/>
      <protection locked="true" hidden="false"/>
    </xf>
    <xf numFmtId="164" fontId="12" fillId="0" borderId="0" xfId="26" applyFont="tru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4" fontId="13" fillId="0" borderId="0" xfId="26" applyFont="true" applyBorder="true" applyAlignment="true" applyProtection="false">
      <alignment horizontal="center" vertical="bottom" textRotation="0" wrapText="false" indent="0" shrinkToFit="false"/>
      <protection locked="true" hidden="false"/>
    </xf>
    <xf numFmtId="164" fontId="13" fillId="0" borderId="0" xfId="26" applyFont="true" applyBorder="false" applyAlignment="true" applyProtection="false">
      <alignment horizontal="center" vertical="bottom" textRotation="0" wrapText="false" indent="0" shrinkToFit="false"/>
      <protection locked="true" hidden="false"/>
    </xf>
    <xf numFmtId="164" fontId="19" fillId="0" borderId="0" xfId="26" applyFont="true" applyBorder="true" applyAlignment="true" applyProtection="false">
      <alignment horizontal="left" vertical="bottom" textRotation="0" wrapText="true" indent="0" shrinkToFit="false"/>
      <protection locked="true" hidden="false"/>
    </xf>
    <xf numFmtId="164" fontId="12" fillId="0" borderId="0" xfId="26" applyFont="true" applyBorder="false" applyAlignment="true" applyProtection="false">
      <alignment horizontal="center" vertical="bottom" textRotation="0" wrapText="false" indent="0" shrinkToFit="false"/>
      <protection locked="true" hidden="false"/>
    </xf>
    <xf numFmtId="164" fontId="12" fillId="0" borderId="20" xfId="26" applyFont="true" applyBorder="true" applyAlignment="true" applyProtection="false">
      <alignment horizontal="center" vertical="bottom" textRotation="0" wrapText="false" indent="0" shrinkToFit="false"/>
      <protection locked="true" hidden="false"/>
    </xf>
    <xf numFmtId="164" fontId="12" fillId="0" borderId="20" xfId="26" applyFont="true" applyBorder="true" applyAlignment="false" applyProtection="false">
      <alignment horizontal="general" vertical="bottom" textRotation="0" wrapText="false" indent="0" shrinkToFit="false"/>
      <protection locked="true" hidden="false"/>
    </xf>
    <xf numFmtId="190" fontId="12" fillId="0" borderId="0" xfId="26" applyFont="true" applyBorder="false" applyAlignment="true" applyProtection="false">
      <alignment horizontal="left" vertical="bottom" textRotation="0" wrapText="false" indent="1" shrinkToFit="false"/>
      <protection locked="true" hidden="false"/>
    </xf>
    <xf numFmtId="167" fontId="12" fillId="0" borderId="0" xfId="26" applyFont="true" applyBorder="false" applyAlignment="false" applyProtection="false">
      <alignment horizontal="general" vertical="bottom" textRotation="0" wrapText="false" indent="0" shrinkToFit="false"/>
      <protection locked="true" hidden="false"/>
    </xf>
    <xf numFmtId="164" fontId="24" fillId="16" borderId="20" xfId="26" applyFont="true" applyBorder="true" applyAlignment="true" applyProtection="false">
      <alignment horizontal="center" vertical="center" textRotation="0" wrapText="false" indent="0" shrinkToFit="false"/>
      <protection locked="true" hidden="false"/>
    </xf>
    <xf numFmtId="164" fontId="24" fillId="16" borderId="20" xfId="26" applyFont="true" applyBorder="true" applyAlignment="true" applyProtection="false">
      <alignment horizontal="center" vertical="center" textRotation="0" wrapText="true" indent="0" shrinkToFit="false"/>
      <protection locked="true" hidden="false"/>
    </xf>
    <xf numFmtId="164" fontId="12" fillId="0" borderId="20" xfId="26" applyFont="true" applyBorder="true" applyAlignment="true" applyProtection="false">
      <alignment horizontal="right" vertical="bottom" textRotation="0" wrapText="false" indent="0" shrinkToFit="false"/>
      <protection locked="true" hidden="false"/>
    </xf>
    <xf numFmtId="175" fontId="12" fillId="0" borderId="20" xfId="26" applyFont="true" applyBorder="true" applyAlignment="true" applyProtection="false">
      <alignment horizontal="center" vertical="bottom" textRotation="0" wrapText="false" indent="0" shrinkToFit="false"/>
      <protection locked="true" hidden="false"/>
    </xf>
    <xf numFmtId="175" fontId="12" fillId="0" borderId="0" xfId="26" applyFont="true" applyBorder="false" applyAlignment="true" applyProtection="false">
      <alignment horizontal="left" vertical="bottom" textRotation="0" wrapText="false" indent="0" shrinkToFit="false"/>
      <protection locked="true" hidden="false"/>
    </xf>
    <xf numFmtId="164" fontId="51" fillId="17" borderId="20" xfId="26" applyFont="true" applyBorder="true" applyAlignment="true" applyProtection="false">
      <alignment horizontal="right" vertical="bottom" textRotation="0" wrapText="false" indent="0" shrinkToFit="false"/>
      <protection locked="true" hidden="false"/>
    </xf>
    <xf numFmtId="191" fontId="12" fillId="17" borderId="20" xfId="26" applyFont="true" applyBorder="true" applyAlignment="true" applyProtection="false">
      <alignment horizontal="center" vertical="bottom" textRotation="0" wrapText="false" indent="0" shrinkToFit="false"/>
      <protection locked="true" hidden="false"/>
    </xf>
    <xf numFmtId="192" fontId="12" fillId="17" borderId="20" xfId="26" applyFont="true" applyBorder="true" applyAlignment="true" applyProtection="false">
      <alignment horizontal="center" vertical="bottom" textRotation="0" wrapText="false" indent="0" shrinkToFit="false"/>
      <protection locked="true" hidden="false"/>
    </xf>
    <xf numFmtId="193" fontId="12" fillId="17" borderId="20" xfId="26" applyFont="true" applyBorder="true" applyAlignment="true" applyProtection="false">
      <alignment horizontal="center" vertical="bottom" textRotation="0" wrapText="false" indent="0" shrinkToFit="false"/>
      <protection locked="true" hidden="false"/>
    </xf>
    <xf numFmtId="175" fontId="12" fillId="0" borderId="0" xfId="26" applyFont="true" applyBorder="false" applyAlignment="false" applyProtection="false">
      <alignment horizontal="general" vertical="bottom" textRotation="0" wrapText="false" indent="0" shrinkToFit="false"/>
      <protection locked="true" hidden="false"/>
    </xf>
    <xf numFmtId="164" fontId="24" fillId="16" borderId="20" xfId="26" applyFont="true" applyBorder="true" applyAlignment="true" applyProtection="false">
      <alignment horizontal="right" vertical="bottom" textRotation="0" wrapText="false" indent="0" shrinkToFit="false"/>
      <protection locked="true" hidden="false"/>
    </xf>
    <xf numFmtId="194" fontId="12" fillId="16" borderId="20" xfId="26" applyFont="true" applyBorder="true" applyAlignment="true" applyProtection="false">
      <alignment horizontal="center" vertical="bottom" textRotation="0" wrapText="false" indent="0" shrinkToFit="false"/>
      <protection locked="true" hidden="false"/>
    </xf>
    <xf numFmtId="194" fontId="52" fillId="16" borderId="20" xfId="26" applyFont="true" applyBorder="true" applyAlignment="true" applyProtection="false">
      <alignment horizontal="center" vertical="bottom" textRotation="0" wrapText="false" indent="0" shrinkToFit="false"/>
      <protection locked="true" hidden="false"/>
    </xf>
    <xf numFmtId="195" fontId="13" fillId="0" borderId="0" xfId="26" applyFont="true" applyBorder="false" applyAlignment="true" applyProtection="false">
      <alignment horizontal="center" vertical="bottom" textRotation="0" wrapText="false" indent="0" shrinkToFit="false"/>
      <protection locked="true" hidden="false"/>
    </xf>
    <xf numFmtId="175" fontId="12" fillId="0" borderId="20" xfId="26" applyFont="true" applyBorder="true" applyAlignment="false" applyProtection="false">
      <alignment horizontal="general" vertical="bottom" textRotation="0" wrapText="false" indent="0" shrinkToFit="false"/>
      <protection locked="true" hidden="false"/>
    </xf>
    <xf numFmtId="164" fontId="53" fillId="0" borderId="0" xfId="26" applyFont="true" applyBorder="true" applyAlignment="true" applyProtection="false">
      <alignment horizontal="left" vertical="bottom" textRotation="0" wrapText="true" indent="1" shrinkToFit="false"/>
      <protection locked="true" hidden="false"/>
    </xf>
    <xf numFmtId="164" fontId="21" fillId="0" borderId="6" xfId="32" applyFont="true" applyBorder="true" applyAlignment="true" applyProtection="false">
      <alignment horizontal="center" vertical="center" textRotation="0" wrapText="true" indent="0" shrinkToFit="false"/>
      <protection locked="true" hidden="false"/>
    </xf>
    <xf numFmtId="170" fontId="11" fillId="0" borderId="6" xfId="34" applyFont="true" applyBorder="true" applyAlignment="true" applyProtection="false">
      <alignment horizontal="left" vertical="top" textRotation="0" wrapText="true" indent="0" shrinkToFit="false"/>
      <protection locked="true" hidden="false"/>
    </xf>
    <xf numFmtId="170" fontId="11" fillId="0" borderId="13" xfId="34" applyFont="true" applyBorder="true" applyAlignment="true" applyProtection="false">
      <alignment horizontal="center" vertical="top" textRotation="0" wrapText="true" indent="0" shrinkToFit="false"/>
      <protection locked="true" hidden="false"/>
    </xf>
    <xf numFmtId="170" fontId="11" fillId="0" borderId="6" xfId="34" applyFont="true" applyBorder="true" applyAlignment="true" applyProtection="false">
      <alignment horizontal="center" vertical="center" textRotation="0" wrapText="tru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Moeda 2" xfId="21"/>
    <cellStyle name="Moeda 2 2" xfId="22"/>
    <cellStyle name="Moeda 3" xfId="23"/>
    <cellStyle name="Normal 2" xfId="24"/>
    <cellStyle name="Normal 2 2" xfId="25"/>
    <cellStyle name="Normal 2 3" xfId="26"/>
    <cellStyle name="Normal 3" xfId="27"/>
    <cellStyle name="Normal 4" xfId="28"/>
    <cellStyle name="Normal 5" xfId="29"/>
    <cellStyle name="Normal 6" xfId="30"/>
    <cellStyle name="Porcentagem 2" xfId="31"/>
    <cellStyle name="Texto Explicativo 2" xfId="32"/>
    <cellStyle name="Texto Explicativo 3" xfId="33"/>
    <cellStyle name="Vírgula 2" xfId="34"/>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7F7F7F"/>
      <rgbColor rgb="FFD9D9D9"/>
      <rgbColor rgb="FF993366"/>
      <rgbColor rgb="FFFFF2CC"/>
      <rgbColor rgb="FFDEEBF7"/>
      <rgbColor rgb="FF660066"/>
      <rgbColor rgb="FFFF8080"/>
      <rgbColor rgb="FF0563C1"/>
      <rgbColor rgb="FFBDD7EE"/>
      <rgbColor rgb="FF000080"/>
      <rgbColor rgb="FFFF00FF"/>
      <rgbColor rgb="FFFFFF00"/>
      <rgbColor rgb="FF00FFFF"/>
      <rgbColor rgb="FF800080"/>
      <rgbColor rgb="FF800000"/>
      <rgbColor rgb="FF008080"/>
      <rgbColor rgb="FF0000FF"/>
      <rgbColor rgb="FF00CCFF"/>
      <rgbColor rgb="FFE6E6FF"/>
      <rgbColor rgb="FFC5E0B4"/>
      <rgbColor rgb="FFE6E6E6"/>
      <rgbColor rgb="FF9DC3E6"/>
      <rgbColor rgb="FFCCCCCC"/>
      <rgbColor rgb="FFB4C7E7"/>
      <rgbColor rgb="FFF4B183"/>
      <rgbColor rgb="FF4472C4"/>
      <rgbColor rgb="FF33CCCC"/>
      <rgbColor rgb="FF81D41A"/>
      <rgbColor rgb="FFFFCC00"/>
      <rgbColor rgb="FFFF9900"/>
      <rgbColor rgb="FFE46C0A"/>
      <rgbColor rgb="FF666699"/>
      <rgbColor rgb="FF8497B0"/>
      <rgbColor rgb="FF003366"/>
      <rgbColor rgb="FF339966"/>
      <rgbColor rgb="FF003300"/>
      <rgbColor rgb="FF333300"/>
      <rgbColor rgb="FFC55A11"/>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2.jpeg"/>
</Relationships>
</file>

<file path=xl/drawings/_rels/drawing3.xml.rels><?xml version="1.0" encoding="UTF-8"?>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4.jpeg"/>
</Relationships>
</file>

<file path=xl/drawings/_rels/drawing4.xml.rels><?xml version="1.0" encoding="UTF-8"?>
<Relationships xmlns="http://schemas.openxmlformats.org/package/2006/relationships"><Relationship Id="rId1" Type="http://schemas.openxmlformats.org/officeDocument/2006/relationships/image" Target="../media/image5.jpeg"/>
</Relationships>
</file>

<file path=xl/drawings/_rels/drawing5.xml.rels><?xml version="1.0" encoding="UTF-8"?>
<Relationships xmlns="http://schemas.openxmlformats.org/package/2006/relationships"><Relationship Id="rId1" Type="http://schemas.openxmlformats.org/officeDocument/2006/relationships/image" Target="../media/image6.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85680</xdr:colOff>
      <xdr:row>1</xdr:row>
      <xdr:rowOff>66600</xdr:rowOff>
    </xdr:from>
    <xdr:to>
      <xdr:col>4</xdr:col>
      <xdr:colOff>187560</xdr:colOff>
      <xdr:row>3</xdr:row>
      <xdr:rowOff>168480</xdr:rowOff>
    </xdr:to>
    <xdr:pic>
      <xdr:nvPicPr>
        <xdr:cNvPr id="0" name="Imagem 2" descr=""/>
        <xdr:cNvPicPr/>
      </xdr:nvPicPr>
      <xdr:blipFill>
        <a:blip r:embed="rId1"/>
        <a:stretch/>
      </xdr:blipFill>
      <xdr:spPr>
        <a:xfrm>
          <a:off x="296280" y="257040"/>
          <a:ext cx="1947960" cy="4827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81720</xdr:colOff>
      <xdr:row>23</xdr:row>
      <xdr:rowOff>27360</xdr:rowOff>
    </xdr:from>
    <xdr:to>
      <xdr:col>9</xdr:col>
      <xdr:colOff>792360</xdr:colOff>
      <xdr:row>36</xdr:row>
      <xdr:rowOff>179640</xdr:rowOff>
    </xdr:to>
    <xdr:sp>
      <xdr:nvSpPr>
        <xdr:cNvPr id="1" name="CustomShape 1"/>
        <xdr:cNvSpPr/>
      </xdr:nvSpPr>
      <xdr:spPr>
        <a:xfrm>
          <a:off x="81720" y="5483160"/>
          <a:ext cx="10706760" cy="2533320"/>
        </a:xfrm>
        <a:prstGeom prst="rect">
          <a:avLst/>
        </a:prstGeom>
        <a:noFill/>
        <a:ln w="9360">
          <a:noFill/>
        </a:ln>
      </xdr:spPr>
      <xdr:style>
        <a:lnRef idx="0"/>
        <a:fillRef idx="0"/>
        <a:effectRef idx="0"/>
        <a:fontRef idx="minor"/>
      </xdr:style>
      <xdr:txBody>
        <a:bodyPr lIns="90000" rIns="90000" tIns="45000" bIns="45000">
          <a:noAutofit/>
        </a:bodyPr>
        <a:p>
          <a:pPr algn="just">
            <a:lnSpc>
              <a:spcPct val="100000"/>
            </a:lnSpc>
          </a:pPr>
          <a:r>
            <a:rPr b="1" lang="pt-BR" sz="1000" spc="-1" strike="noStrike">
              <a:solidFill>
                <a:srgbClr val="000000"/>
              </a:solidFill>
              <a:latin typeface="Arial"/>
            </a:rPr>
            <a:t>NOTAS''</a:t>
          </a:r>
          <a:endParaRPr b="0" lang="pt-BR" sz="1000" spc="-1" strike="noStrike">
            <a:latin typeface="Times New Roman"/>
          </a:endParaRPr>
        </a:p>
        <a:p>
          <a:pPr algn="just">
            <a:lnSpc>
              <a:spcPct val="150000"/>
            </a:lnSpc>
          </a:pPr>
          <a:r>
            <a:rPr b="0" lang="pt-BR" sz="1000" spc="-1" strike="noStrike">
              <a:solidFill>
                <a:srgbClr val="000000"/>
              </a:solidFill>
              <a:latin typeface="Arial"/>
            </a:rPr>
            <a:t>1 - O local deverá  ser vistoriado previamente, para a constatação de peculiaridades dos serviços e programação da execução dos mesmos, devendo esta, ser apresentada também previamente. </a:t>
          </a:r>
          <a:endParaRPr b="0" lang="pt-BR" sz="1000" spc="-1" strike="noStrike">
            <a:latin typeface="Times New Roman"/>
          </a:endParaRPr>
        </a:p>
        <a:p>
          <a:pPr algn="just">
            <a:lnSpc>
              <a:spcPct val="150000"/>
            </a:lnSpc>
          </a:pPr>
          <a:r>
            <a:rPr b="0" lang="pt-BR" sz="1000" spc="-1" strike="noStrike">
              <a:solidFill>
                <a:srgbClr val="000000"/>
              </a:solidFill>
              <a:latin typeface="Arial"/>
            </a:rPr>
            <a:t>2 - O local de execução dos serviços deverá ser suficientemente protegido (equipamentos, utensílios, mobiliários, etc.). Todas as partes afetadas deverão ser inteiramente recompostas. </a:t>
          </a:r>
          <a:endParaRPr b="0" lang="pt-BR" sz="1000" spc="-1" strike="noStrike">
            <a:latin typeface="Times New Roman"/>
          </a:endParaRPr>
        </a:p>
        <a:p>
          <a:pPr algn="just">
            <a:lnSpc>
              <a:spcPct val="150000"/>
            </a:lnSpc>
          </a:pPr>
          <a:r>
            <a:rPr b="0" lang="pt-BR" sz="1000" spc="-1" strike="noStrike">
              <a:solidFill>
                <a:srgbClr val="000000"/>
              </a:solidFill>
              <a:latin typeface="Arial"/>
            </a:rPr>
            <a:t>3 - Os quantitativos e os custos desta planilha orçamentária estão compatíveis com os quantitativos do Projeto Básico / Executivo</a:t>
          </a:r>
          <a:endParaRPr b="0" lang="pt-BR" sz="1000" spc="-1" strike="noStrike">
            <a:latin typeface="Times New Roman"/>
          </a:endParaRPr>
        </a:p>
        <a:p>
          <a:pPr algn="just">
            <a:lnSpc>
              <a:spcPct val="150000"/>
            </a:lnSpc>
          </a:pPr>
          <a:r>
            <a:rPr b="0" lang="pt-BR" sz="1000" spc="-1" strike="noStrike">
              <a:solidFill>
                <a:srgbClr val="000000"/>
              </a:solidFill>
              <a:latin typeface="Arial"/>
            </a:rPr>
            <a:t>4 - Prazo provável de vigência do contrato é de 365 (trezentos e sessenta e cinco dias), podendo ser prorrogado por até 60 meses (art. 57, II, Lei 8.666/93</a:t>
          </a:r>
          <a:endParaRPr b="0" lang="pt-BR" sz="1000" spc="-1" strike="noStrike">
            <a:latin typeface="Times New Roman"/>
          </a:endParaRPr>
        </a:p>
        <a:p>
          <a:pPr algn="just">
            <a:lnSpc>
              <a:spcPct val="150000"/>
            </a:lnSpc>
          </a:pPr>
          <a:r>
            <a:rPr b="0" lang="pt-BR" sz="1000" spc="-1" strike="noStrike">
              <a:solidFill>
                <a:srgbClr val="000000"/>
              </a:solidFill>
              <a:latin typeface="Arial"/>
            </a:rPr>
            <a:t>5 - O Sistema de Custos empregado atende ao Decreto 7983/13 e às recomendações TCU, CNJ e CSJT mais recentes e encontra-se descrito no Caderno Técnico, tópico "Sistema de Custos".</a:t>
          </a:r>
          <a:endParaRPr b="0" lang="pt-BR" sz="1000" spc="-1" strike="noStrike">
            <a:latin typeface="Times New Roman"/>
          </a:endParaRPr>
        </a:p>
        <a:p>
          <a:pPr algn="just">
            <a:lnSpc>
              <a:spcPct val="100000"/>
            </a:lnSpc>
          </a:pPr>
          <a:r>
            <a:rPr b="0" lang="pt-BR" sz="1000" spc="-1" strike="noStrike">
              <a:solidFill>
                <a:srgbClr val="000000"/>
              </a:solidFill>
              <a:latin typeface="Arial"/>
            </a:rPr>
            <a:t>6 - ENCARGOS SOCIAIS / DESONERAÇÃO</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87,60% (Horista - UTILIZADA PARA MÃO DE OBRA DIRETAMENTE LIGADA A EXECUÇÃO DE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50,47% (Mensalista - UTILIZADA PARA MÃO DE OBRA INDIRETA)</a:t>
          </a:r>
          <a:endParaRPr b="0" lang="pt-BR" sz="1000" spc="-1" strike="noStrike">
            <a:latin typeface="Times New Roman"/>
          </a:endParaRPr>
        </a:p>
        <a:p>
          <a:pPr algn="just">
            <a:lnSpc>
              <a:spcPct val="100000"/>
            </a:lnSpc>
          </a:pPr>
          <a:r>
            <a:rPr b="0" lang="pt-BR" sz="1000" spc="-1" strike="noStrike">
              <a:solidFill>
                <a:srgbClr val="000000"/>
              </a:solidFill>
              <a:latin typeface="Arial"/>
            </a:rPr>
            <a:t>7 - Os materiais e serviços devem atender ao Termo de Referência e, subsidiariamente, aos cadernos técnicos da Caixa Economica Federal, às Fichas Tecnicas publicadas no SINAPI,  fichas de fabricantes e às práticas da SEAP (Disponível para download no site Compras Governamentais)</a:t>
          </a:r>
          <a:endParaRPr b="0" lang="pt-BR" sz="1000" spc="-1" strike="noStrike">
            <a:latin typeface="Times New Roman"/>
          </a:endParaRPr>
        </a:p>
      </xdr:txBody>
    </xdr:sp>
    <xdr:clientData/>
  </xdr:twoCellAnchor>
  <xdr:twoCellAnchor editAs="oneCell">
    <xdr:from>
      <xdr:col>0</xdr:col>
      <xdr:colOff>76320</xdr:colOff>
      <xdr:row>0</xdr:row>
      <xdr:rowOff>0</xdr:rowOff>
    </xdr:from>
    <xdr:to>
      <xdr:col>2</xdr:col>
      <xdr:colOff>428040</xdr:colOff>
      <xdr:row>1</xdr:row>
      <xdr:rowOff>60120</xdr:rowOff>
    </xdr:to>
    <xdr:pic>
      <xdr:nvPicPr>
        <xdr:cNvPr id="2" name="Imagem 3" descr=""/>
        <xdr:cNvPicPr/>
      </xdr:nvPicPr>
      <xdr:blipFill>
        <a:blip r:embed="rId1"/>
        <a:stretch/>
      </xdr:blipFill>
      <xdr:spPr>
        <a:xfrm>
          <a:off x="76320" y="0"/>
          <a:ext cx="1450080" cy="3456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50760</xdr:colOff>
      <xdr:row>47</xdr:row>
      <xdr:rowOff>7560</xdr:rowOff>
    </xdr:from>
    <xdr:to>
      <xdr:col>14</xdr:col>
      <xdr:colOff>433440</xdr:colOff>
      <xdr:row>60</xdr:row>
      <xdr:rowOff>63000</xdr:rowOff>
    </xdr:to>
    <xdr:pic>
      <xdr:nvPicPr>
        <xdr:cNvPr id="3" name="Imagem 1" descr=""/>
        <xdr:cNvPicPr/>
      </xdr:nvPicPr>
      <xdr:blipFill>
        <a:blip r:embed="rId1"/>
        <a:stretch/>
      </xdr:blipFill>
      <xdr:spPr>
        <a:xfrm>
          <a:off x="9345240" y="9277920"/>
          <a:ext cx="5856840" cy="2531880"/>
        </a:xfrm>
        <a:prstGeom prst="rect">
          <a:avLst/>
        </a:prstGeom>
        <a:ln>
          <a:noFill/>
        </a:ln>
      </xdr:spPr>
    </xdr:pic>
    <xdr:clientData/>
  </xdr:twoCellAnchor>
  <xdr:twoCellAnchor editAs="oneCell">
    <xdr:from>
      <xdr:col>0</xdr:col>
      <xdr:colOff>718560</xdr:colOff>
      <xdr:row>47</xdr:row>
      <xdr:rowOff>137520</xdr:rowOff>
    </xdr:from>
    <xdr:to>
      <xdr:col>7</xdr:col>
      <xdr:colOff>576360</xdr:colOff>
      <xdr:row>58</xdr:row>
      <xdr:rowOff>125640</xdr:rowOff>
    </xdr:to>
    <xdr:pic>
      <xdr:nvPicPr>
        <xdr:cNvPr id="4" name="Imagem 2" descr=""/>
        <xdr:cNvPicPr/>
      </xdr:nvPicPr>
      <xdr:blipFill>
        <a:blip r:embed="rId2"/>
        <a:stretch/>
      </xdr:blipFill>
      <xdr:spPr>
        <a:xfrm>
          <a:off x="718560" y="9407880"/>
          <a:ext cx="8214120" cy="20833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31</xdr:row>
      <xdr:rowOff>0</xdr:rowOff>
    </xdr:from>
    <xdr:to>
      <xdr:col>4</xdr:col>
      <xdr:colOff>231480</xdr:colOff>
      <xdr:row>41</xdr:row>
      <xdr:rowOff>132480</xdr:rowOff>
    </xdr:to>
    <xdr:pic>
      <xdr:nvPicPr>
        <xdr:cNvPr id="5" name="Imagem 2" descr=""/>
        <xdr:cNvPicPr/>
      </xdr:nvPicPr>
      <xdr:blipFill>
        <a:blip r:embed="rId1"/>
        <a:stretch/>
      </xdr:blipFill>
      <xdr:spPr>
        <a:xfrm>
          <a:off x="3962160" y="7067520"/>
          <a:ext cx="4263840" cy="2037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4</xdr:row>
      <xdr:rowOff>0</xdr:rowOff>
    </xdr:from>
    <xdr:to>
      <xdr:col>6</xdr:col>
      <xdr:colOff>1529280</xdr:colOff>
      <xdr:row>56</xdr:row>
      <xdr:rowOff>117360</xdr:rowOff>
    </xdr:to>
    <xdr:pic>
      <xdr:nvPicPr>
        <xdr:cNvPr id="6" name="Imagem 3" descr=""/>
        <xdr:cNvPicPr/>
      </xdr:nvPicPr>
      <xdr:blipFill>
        <a:blip r:embed="rId1"/>
        <a:stretch/>
      </xdr:blipFill>
      <xdr:spPr>
        <a:xfrm>
          <a:off x="0" y="754920"/>
          <a:ext cx="8512920" cy="100231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4.xml"/>
</Relationships>
</file>

<file path=xl/worksheets/_rels/sheet11.xml.rels><?xml version="1.0" encoding="UTF-8"?>
<Relationships xmlns="http://schemas.openxmlformats.org/package/2006/relationships"><Relationship Id="rId1" Type="http://schemas.openxmlformats.org/officeDocument/2006/relationships/drawing" Target="../drawings/drawing5.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_rels/sheet9.xml.rels><?xml version="1.0" encoding="UTF-8"?>
<Relationships xmlns="http://schemas.openxmlformats.org/package/2006/relationships"><Relationship Id="rId1" Type="http://schemas.openxmlformats.org/officeDocument/2006/relationships/hyperlink" Target="https://www.lojadomecanico.com.br/" TargetMode="External"/><Relationship Id="rId2" Type="http://schemas.openxmlformats.org/officeDocument/2006/relationships/hyperlink" Target="http://www.baudaeletronica.com.br/" TargetMode="External"/><Relationship Id="rId3" Type="http://schemas.openxmlformats.org/officeDocument/2006/relationships/hyperlink" Target="https://www.tecnoferramentas.com.br/" TargetMode="External"/><Relationship Id="rId4" Type="http://schemas.openxmlformats.org/officeDocument/2006/relationships/hyperlink" Target="https://www.extra.com.br/furadeira-eletrica-impacto-parafusadeira-bosch-gsb-16-re-pro-1528449748/p/1528449748?utm_medium=cpc&amp;utm_source=google_freelisting&amp;IdSku=1528449748&amp;idLojista=12231" TargetMode="External"/><Relationship Id="rId5" Type="http://schemas.openxmlformats.org/officeDocument/2006/relationships/hyperlink" Target="https://loja.electrolux.com.br/aspirador-agua-po-flex-electrolux-flexn/p?idsku=2001759&amp;utm_source=google&amp;utm_campaign=googlepla&amp;utm_medium=shopping&amp;gclid=Cj0KCQiA_8OPBhDtARIsAKQu0gbSyq2RQ8l9B1hgKzacf0chV7EdtQR8m4YyF75oeE8eTkU31dzzgHUaAgW-EALw_wcB" TargetMode="External"/><Relationship Id="rId6" Type="http://schemas.openxmlformats.org/officeDocument/2006/relationships/hyperlink" Target="tel:+551133453209" TargetMode="External"/><Relationship Id="rId7" Type="http://schemas.openxmlformats.org/officeDocument/2006/relationships/hyperlink" Target="https://www.elastobor.com.br/macacao-elastobor-seguranca-nr10-faixa-refletiva-tam-g-cinza/p" TargetMode="External"/><Relationship Id="rId8" Type="http://schemas.openxmlformats.org/officeDocument/2006/relationships/hyperlink" Target="https://www.efacil.com.br/loja/produto/limpa-contato-el&#233;trico-300ml----orbi-qu&#237;mica-2100168/?canal=ca_9784&amp;gclid=Cj0KCQjw0YD4BRD2ARIsAHwmKVkh1_BOP_VNhFhLhoMrIk2Ev3KQhksndoCgtT3zkM-OZaLW08hAvzsaArT9EALw_wcB" TargetMode="External"/><Relationship Id="rId9" Type="http://schemas.openxmlformats.org/officeDocument/2006/relationships/hyperlink" Target="https://www.amegaloja.com.br/limpa-contatos-eletricos-e-eletronicos-orbi-quimica-300-ml/p?gclid=Cj0KCQjw0YD4BRD2ARIsAHwmKVm5BdW45Zo1G4Tpwu8zRJnWZltd4DfDs-w_McQ0HbBpnXVvMZOKw0waAq8zEALw_wcB" TargetMode="External"/><Relationship Id="rId10" Type="http://schemas.openxmlformats.org/officeDocument/2006/relationships/hyperlink" Target="https://www.servtectelecom.com.br/informatica/acessorios/limpa-contato-wurth-300ml?parceiro=7695&amp;gclid=Cj0KCQjw0YD4BRD2ARIsAHwmKVk4caJR5mHNu-XHVzawek5l736wf_ahBPv-BcNw-Mbqixf_t5N_PDUaAgfzEALw_wcB" TargetMode="External"/><Relationship Id="rId11" Type="http://schemas.openxmlformats.org/officeDocument/2006/relationships/hyperlink" Target="tel:+55(11)2193-3076" TargetMode="External"/><Relationship Id="rId12" Type="http://schemas.openxmlformats.org/officeDocument/2006/relationships/hyperlink" Target="https://www.multibaterias.com.br/baterias-estacionarias/bateriaestacionria-getpower-vrla12-volts/bateria-getpower-vrla-12v-45ah.phtml" TargetMode="External"/><Relationship Id="rId13" Type="http://schemas.openxmlformats.org/officeDocument/2006/relationships/hyperlink" Target="https://www.sbrio.com/limpeza-e-polimento-de-veiculos/flanelas-panos-e-aplicadores/toalha-industrial-pralim-29x29-100-unidades?parceiro=6714&amp;parceiro=8788&amp;gclid=Cj0KCQjw0YD4BRD2ARIsAHwmKVnCLJV__4lNxjmunotW5yZMnY1foZPq7d3-JQ1mXBddz3ySBkbcs4oaAqZEEALw_wcB" TargetMode="External"/><Relationship Id="rId14" Type="http://schemas.openxmlformats.org/officeDocument/2006/relationships/hyperlink" Target="https://descontalia.com.br/showoffer?productid=90/" TargetMode="External"/><Relationship Id="rId15" Type="http://schemas.openxmlformats.org/officeDocument/2006/relationships/hyperlink" Target="https://www.lanternatatica.com/produto/lantena-tatica-profissional-police-110000-lumens-32000w-led.html" TargetMode="External"/><Relationship Id="rId16" Type="http://schemas.openxmlformats.org/officeDocument/2006/relationships/hyperlink" Target="https://www.palaciodasferramentas.com.br/produto/5660/ferramentas-eletricas/sopradores-termicos/soprador-termico-2000w-stv2000n-vonder/?campaign_id=1&amp;campaign_source_id=3&amp;campaign_source=gshopping&amp;utm_source=google%20shopping&amp;utm_medium=cpc&amp;utm_campaign=g" TargetMode="External"/><Relationship Id="rId17" Type="http://schemas.openxmlformats.org/officeDocument/2006/relationships/hyperlink" Target="https://www.luitex.com.br/MLB-1172915523-jogo-de-alicates-isolado-8003-h-vde-1000v-gedore-3-pecas-_JM" TargetMode="External"/><Relationship Id="rId18" Type="http://schemas.openxmlformats.org/officeDocument/2006/relationships/hyperlink" Target="https://www.magazineluiza.com.br/jogo-de-alicates-3-pecas-vde-h-isolados-s8003h-gedore/p/gg0a9kg362/fs/alun/?&amp;1=1&amp;seller_id=anhangueraferramentas&amp;&amp;utm_source=google&amp;utm_medium=pla&amp;utm_campaign=&amp;partner_id=54222&amp;gclid=Cj0KCQjw0YD4BRD2ARIsAHwmKVm1KY5IvdU6q6" TargetMode="External"/><Relationship Id="rId19" Type="http://schemas.openxmlformats.org/officeDocument/2006/relationships/hyperlink" Target="https://www.minasferramentas.com.br/produto/10176/alicates-isolados-vde/alicate-jogos-vde/jogo-alicates-isolados-1000v-vde-3-pecas--gedore-vdes8003h/" TargetMode="External"/><Relationship Id="rId20" Type="http://schemas.openxmlformats.org/officeDocument/2006/relationships/hyperlink" Target="https://www.minasferramentas.com.br/produto/16928/solda-branca/ferro-de-solda/ferro-de-solda-reto--85w-220v-hikari-power-100/" TargetMode="External"/><Relationship Id="rId21" Type="http://schemas.openxmlformats.org/officeDocument/2006/relationships/hyperlink" Target="https://www.americanas.com.br/produto/30512314/solda-50x50-com-fluxo-500-gr-carretel-amarelo-diametro-1-5-mm?pfm_carac=Carretel%20de%20Solda%2050x50%20Amarelo%20Fio%20com%20Fluxo%20500G%20X%202%2C5MM%20Cobix&amp;pfm_index=1&amp;pfm_page=search&amp;pfm_pos=grid&amp;pfm_ty" TargetMode="External"/><Relationship Id="rId22" Type="http://schemas.openxmlformats.org/officeDocument/2006/relationships/hyperlink" Target="https://www.cisel.com.br/produtos-de-uso-geral/solda-50x50-com-fluxo-500-gr-carretel-amarelo-diametro-1-5-mm" TargetMode="External"/><Relationship Id="rId23" Type="http://schemas.openxmlformats.org/officeDocument/2006/relationships/hyperlink" Target="https://www.minasferramentas.com.br/produto/16928/solda-branca/ferro-de-solda/ferro-de-solda-reto--85w-220v-hikari-power-100/" TargetMode="External"/><Relationship Id="rId24" Type="http://schemas.openxmlformats.org/officeDocument/2006/relationships/hyperlink" Target="https://www.superepi.com.br/luva-antiestatica-super-safety-com-banho-pu-nos-dedos-ca-41235-p1504/?afiliadoid=45&amp;varid_1504=2537&amp;gclid=Cj0KCQjw0YD4BRD2ARIsAHwmKVkus-atrxLWAmd8JjQvZjiL3GA4Y4bwW8yuQQCPBMm4Jk1OtYXrTg8aAjlgEALw_wcB" TargetMode="External"/><Relationship Id="rId25" Type="http://schemas.openxmlformats.org/officeDocument/2006/relationships/hyperlink" Target="https://proesi.com.br/lupa-de-mao-75mm-de-diametro-com-iluminacao-zoom-3x-nao-acompanha-bateria-2x-aa.html" TargetMode="External"/><Relationship Id="rId26" Type="http://schemas.openxmlformats.org/officeDocument/2006/relationships/hyperlink" Target="mailto:alanrodrigo.tec@gmail.com" TargetMode="External"/><Relationship Id="rId27" Type="http://schemas.openxmlformats.org/officeDocument/2006/relationships/hyperlink" Target="mailto:comercial@attitelecom.com.br" TargetMode="External"/><Relationship Id="rId28" Type="http://schemas.openxmlformats.org/officeDocument/2006/relationships/hyperlink" Target="mailto:comercial@redetecmultiservice.com.br" TargetMode="External"/><Relationship Id="rId29" Type="http://schemas.openxmlformats.org/officeDocument/2006/relationships/hyperlink" Target="mailto:alanrodrigo.tec@gmail.com" TargetMode="External"/><Relationship Id="rId30" Type="http://schemas.openxmlformats.org/officeDocument/2006/relationships/hyperlink" Target="mailto:comercial@attitelecom.com.br" TargetMode="External"/><Relationship Id="rId31" Type="http://schemas.openxmlformats.org/officeDocument/2006/relationships/hyperlink" Target="mailto:comercial@redetecmultiservice.com.br" TargetMode="External"/><Relationship Id="rId32" Type="http://schemas.openxmlformats.org/officeDocument/2006/relationships/hyperlink" Target="mailto:alanrodrigo.tec@gmail.com" TargetMode="External"/><Relationship Id="rId33" Type="http://schemas.openxmlformats.org/officeDocument/2006/relationships/hyperlink" Target="mailto:comercial@attitelecom.com.br" TargetMode="External"/><Relationship Id="rId34" Type="http://schemas.openxmlformats.org/officeDocument/2006/relationships/hyperlink" Target="mailto:comercial@redetecmultiservice.com.br" TargetMode="External"/><Relationship Id="rId35" Type="http://schemas.openxmlformats.org/officeDocument/2006/relationships/hyperlink" Target="mailto:alanrodrigo.tec@gmail.com" TargetMode="External"/><Relationship Id="rId36" Type="http://schemas.openxmlformats.org/officeDocument/2006/relationships/hyperlink" Target="mailto:comercial@attitelecom.com.br" TargetMode="External"/><Relationship Id="rId37" Type="http://schemas.openxmlformats.org/officeDocument/2006/relationships/hyperlink" Target="mailto:comercial@redetecmultiservice.com.br" TargetMode="External"/><Relationship Id="rId38" Type="http://schemas.openxmlformats.org/officeDocument/2006/relationships/hyperlink" Target="mailto:alanrodrigo.tec@gmail.com" TargetMode="External"/><Relationship Id="rId39" Type="http://schemas.openxmlformats.org/officeDocument/2006/relationships/hyperlink" Target="mailto:comercial@attitelecom.com.br" TargetMode="External"/><Relationship Id="rId40" Type="http://schemas.openxmlformats.org/officeDocument/2006/relationships/hyperlink" Target="mailto:comercial@redetecmultiservice.com.br" TargetMode="External"/><Relationship Id="rId41" Type="http://schemas.openxmlformats.org/officeDocument/2006/relationships/hyperlink" Target="mailto:alanrodrigo.tec@gmail.com" TargetMode="External"/><Relationship Id="rId42" Type="http://schemas.openxmlformats.org/officeDocument/2006/relationships/hyperlink" Target="mailto:comercial@attitelecom.com.br" TargetMode="External"/><Relationship Id="rId43" Type="http://schemas.openxmlformats.org/officeDocument/2006/relationships/hyperlink" Target="mailto:comercial@redetecmultiservice.com.br" TargetMode="External"/><Relationship Id="rId44" Type="http://schemas.openxmlformats.org/officeDocument/2006/relationships/hyperlink" Target="mailto:alanrodrigo.tec@gmail.com" TargetMode="External"/><Relationship Id="rId45" Type="http://schemas.openxmlformats.org/officeDocument/2006/relationships/hyperlink" Target="mailto:comercial@attitelecom.com.br" TargetMode="External"/><Relationship Id="rId46" Type="http://schemas.openxmlformats.org/officeDocument/2006/relationships/hyperlink" Target="mailto:comercial@redetecmultiservice.com.br" TargetMode="External"/><Relationship Id="rId47" Type="http://schemas.openxmlformats.org/officeDocument/2006/relationships/hyperlink" Target="mailto:alanrodrigo.tec@gmail.com" TargetMode="External"/><Relationship Id="rId48" Type="http://schemas.openxmlformats.org/officeDocument/2006/relationships/hyperlink" Target="mailto:comercial@attitelecom.com.br" TargetMode="External"/><Relationship Id="rId49" Type="http://schemas.openxmlformats.org/officeDocument/2006/relationships/hyperlink" Target="mailto:comercial@redetecmultiservice.com.br" TargetMode="External"/><Relationship Id="rId50" Type="http://schemas.openxmlformats.org/officeDocument/2006/relationships/hyperlink" Target="mailto:alanrodrigo.tec@gmail.com" TargetMode="External"/><Relationship Id="rId51" Type="http://schemas.openxmlformats.org/officeDocument/2006/relationships/hyperlink" Target="mailto:comercial@attitelecom.com.br" TargetMode="External"/><Relationship Id="rId52" Type="http://schemas.openxmlformats.org/officeDocument/2006/relationships/hyperlink" Target="mailto:comercial@redetecmultiservice.com.br" TargetMode="External"/><Relationship Id="rId53" Type="http://schemas.openxmlformats.org/officeDocument/2006/relationships/hyperlink" Target="mailto:alanrodrigo.tec@gmail.com" TargetMode="External"/><Relationship Id="rId54" Type="http://schemas.openxmlformats.org/officeDocument/2006/relationships/hyperlink" Target="mailto:comercial@attitelecom.com.br" TargetMode="External"/><Relationship Id="rId55" Type="http://schemas.openxmlformats.org/officeDocument/2006/relationships/hyperlink" Target="mailto:comercial@redetecmultiservice.com.br" TargetMode="External"/><Relationship Id="rId56" Type="http://schemas.openxmlformats.org/officeDocument/2006/relationships/hyperlink" Target="mailto:alanrodrigo.tec@gmail.com" TargetMode="External"/><Relationship Id="rId57" Type="http://schemas.openxmlformats.org/officeDocument/2006/relationships/hyperlink" Target="mailto:comercial@attitelecom.com.br" TargetMode="External"/><Relationship Id="rId58" Type="http://schemas.openxmlformats.org/officeDocument/2006/relationships/hyperlink" Target="mailto:comercial@redetecmultiservice.com.br" TargetMode="External"/><Relationship Id="rId59" Type="http://schemas.openxmlformats.org/officeDocument/2006/relationships/hyperlink" Target="mailto:alanrodrigo.tec@gmail.com" TargetMode="External"/><Relationship Id="rId60" Type="http://schemas.openxmlformats.org/officeDocument/2006/relationships/hyperlink" Target="mailto:comercial@attitelecom.com.br" TargetMode="External"/><Relationship Id="rId61" Type="http://schemas.openxmlformats.org/officeDocument/2006/relationships/hyperlink" Target="mailto:comercial@redetecmultiservice.com.br" TargetMode="External"/><Relationship Id="rId62" Type="http://schemas.openxmlformats.org/officeDocument/2006/relationships/hyperlink" Target="mailto:alanrodrigo.tec@gmail.com" TargetMode="External"/><Relationship Id="rId63" Type="http://schemas.openxmlformats.org/officeDocument/2006/relationships/hyperlink" Target="mailto:comercial@attitelecom.com.br" TargetMode="External"/><Relationship Id="rId64" Type="http://schemas.openxmlformats.org/officeDocument/2006/relationships/hyperlink" Target="mailto:comercial@redetecmultiservice.com.br" TargetMode="External"/><Relationship Id="rId65" Type="http://schemas.openxmlformats.org/officeDocument/2006/relationships/hyperlink" Target="mailto:alanrodrigo.tec@gmail.com" TargetMode="External"/><Relationship Id="rId66" Type="http://schemas.openxmlformats.org/officeDocument/2006/relationships/hyperlink" Target="mailto:comercial@attitelecom.com.br" TargetMode="External"/><Relationship Id="rId67" Type="http://schemas.openxmlformats.org/officeDocument/2006/relationships/hyperlink" Target="mailto:comercial@redetecmultiservice.com.br" TargetMode="External"/><Relationship Id="rId68" Type="http://schemas.openxmlformats.org/officeDocument/2006/relationships/hyperlink" Target="mailto:alanrodrigo.tec@gmail.com" TargetMode="External"/><Relationship Id="rId69" Type="http://schemas.openxmlformats.org/officeDocument/2006/relationships/hyperlink" Target="mailto:comercial@attitelecom.com.br" TargetMode="External"/><Relationship Id="rId70" Type="http://schemas.openxmlformats.org/officeDocument/2006/relationships/hyperlink" Target="mailto:comercial@redetecmultiservice.com.br" TargetMode="External"/><Relationship Id="rId71" Type="http://schemas.openxmlformats.org/officeDocument/2006/relationships/hyperlink" Target="mailto:alanrodrigo.tec@gmail.com" TargetMode="External"/><Relationship Id="rId72" Type="http://schemas.openxmlformats.org/officeDocument/2006/relationships/hyperlink" Target="mailto:comercial@attitelecom.com.br" TargetMode="External"/><Relationship Id="rId73" Type="http://schemas.openxmlformats.org/officeDocument/2006/relationships/hyperlink" Target="mailto:comercial@redetecmultiservice.com.br" TargetMode="External"/><Relationship Id="rId74" Type="http://schemas.openxmlformats.org/officeDocument/2006/relationships/hyperlink" Target="mailto:alanrodrigo.tec@gmail.com" TargetMode="External"/><Relationship Id="rId75" Type="http://schemas.openxmlformats.org/officeDocument/2006/relationships/hyperlink" Target="mailto:comercial@attitelecom.com.br" TargetMode="External"/><Relationship Id="rId76" Type="http://schemas.openxmlformats.org/officeDocument/2006/relationships/hyperlink" Target="mailto:comercial@redetecmultiservice.com.br" TargetMode="External"/>
</Relationships>
</file>

<file path=xl/worksheets/sheet1.xml><?xml version="1.0" encoding="utf-8"?>
<worksheet xmlns="http://schemas.openxmlformats.org/spreadsheetml/2006/main" xmlns:r="http://schemas.openxmlformats.org/officeDocument/2006/relationships">
  <sheetPr filterMode="false">
    <tabColor rgb="FFC55A11"/>
    <pageSetUpPr fitToPage="true"/>
  </sheetPr>
  <dimension ref="B2:Q3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30" activeCellId="0" sqref="E30"/>
    </sheetView>
  </sheetViews>
  <sheetFormatPr defaultColWidth="8.73046875" defaultRowHeight="15" zeroHeight="false" outlineLevelRow="0" outlineLevelCol="0"/>
  <cols>
    <col collapsed="false" customWidth="true" hidden="false" outlineLevel="0" max="1" min="1" style="0" width="2.99"/>
    <col collapsed="false" customWidth="true" hidden="false" outlineLevel="0" max="5" min="5" style="0" width="10.71"/>
  </cols>
  <sheetData>
    <row r="2" customFormat="false" ht="15" hidden="false" customHeight="false" outlineLevel="0" collapsed="false">
      <c r="B2" s="1"/>
      <c r="C2" s="2"/>
      <c r="D2" s="2"/>
      <c r="E2" s="2"/>
      <c r="F2" s="2"/>
      <c r="G2" s="2"/>
      <c r="H2" s="2"/>
      <c r="I2" s="2"/>
      <c r="J2" s="2"/>
      <c r="K2" s="2"/>
      <c r="L2" s="2"/>
      <c r="M2" s="2"/>
      <c r="N2" s="2"/>
      <c r="O2" s="2"/>
      <c r="P2" s="2"/>
      <c r="Q2" s="3"/>
    </row>
    <row r="3" customFormat="false" ht="15" hidden="false" customHeight="false" outlineLevel="0" collapsed="false">
      <c r="B3" s="4"/>
      <c r="C3" s="5"/>
      <c r="D3" s="5"/>
      <c r="E3" s="5"/>
      <c r="F3" s="5"/>
      <c r="G3" s="5"/>
      <c r="H3" s="5"/>
      <c r="I3" s="5"/>
      <c r="J3" s="5"/>
      <c r="K3" s="5"/>
      <c r="L3" s="5"/>
      <c r="M3" s="5"/>
      <c r="N3" s="5"/>
      <c r="O3" s="5"/>
      <c r="P3" s="5"/>
      <c r="Q3" s="6"/>
    </row>
    <row r="4" customFormat="false" ht="19.5" hidden="false" customHeight="false" outlineLevel="0" collapsed="false">
      <c r="B4" s="4"/>
      <c r="C4" s="5"/>
      <c r="D4" s="5"/>
      <c r="E4" s="5"/>
      <c r="F4" s="5"/>
      <c r="G4" s="5"/>
      <c r="H4" s="5"/>
      <c r="I4" s="5"/>
      <c r="J4" s="5"/>
      <c r="K4" s="5"/>
      <c r="L4" s="7"/>
      <c r="M4" s="5"/>
      <c r="N4" s="5"/>
      <c r="O4" s="5"/>
      <c r="P4" s="5"/>
      <c r="Q4" s="6"/>
    </row>
    <row r="5" customFormat="false" ht="19.5" hidden="false" customHeight="false" outlineLevel="0" collapsed="false">
      <c r="B5" s="8" t="s">
        <v>0</v>
      </c>
      <c r="C5" s="5"/>
      <c r="D5" s="5"/>
      <c r="E5" s="5"/>
      <c r="F5" s="5"/>
      <c r="G5" s="5"/>
      <c r="H5" s="5" t="s">
        <v>1</v>
      </c>
      <c r="J5" s="5"/>
      <c r="K5" s="5"/>
      <c r="L5" s="5"/>
      <c r="M5" s="5"/>
      <c r="N5" s="5"/>
      <c r="O5" s="5"/>
      <c r="P5" s="5"/>
      <c r="Q5" s="6"/>
    </row>
    <row r="6" customFormat="false" ht="17.25" hidden="false" customHeight="false" outlineLevel="0" collapsed="false">
      <c r="B6" s="9" t="s">
        <v>2</v>
      </c>
      <c r="C6" s="5"/>
      <c r="D6" s="5"/>
      <c r="E6" s="5"/>
      <c r="F6" s="5"/>
      <c r="G6" s="5"/>
      <c r="H6" s="5"/>
      <c r="J6" s="5"/>
      <c r="K6" s="5"/>
      <c r="L6" s="5"/>
      <c r="M6" s="5"/>
      <c r="N6" s="5"/>
      <c r="O6" s="5"/>
      <c r="P6" s="5"/>
      <c r="Q6" s="6"/>
    </row>
    <row r="7" customFormat="false" ht="15" hidden="false" customHeight="false" outlineLevel="0" collapsed="false">
      <c r="B7" s="4"/>
      <c r="C7" s="5"/>
      <c r="D7" s="5"/>
      <c r="E7" s="5"/>
      <c r="F7" s="5"/>
      <c r="G7" s="5"/>
      <c r="H7" s="5"/>
      <c r="I7" s="5"/>
      <c r="J7" s="5"/>
      <c r="K7" s="5"/>
      <c r="L7" s="5"/>
      <c r="M7" s="5"/>
      <c r="N7" s="5"/>
      <c r="O7" s="5"/>
      <c r="P7" s="5"/>
      <c r="Q7" s="6"/>
    </row>
    <row r="8" customFormat="false" ht="15" hidden="false" customHeight="false" outlineLevel="0" collapsed="false">
      <c r="B8" s="10" t="s">
        <v>3</v>
      </c>
      <c r="C8" s="5"/>
      <c r="D8" s="5"/>
      <c r="E8" s="5"/>
      <c r="F8" s="5"/>
      <c r="G8" s="5"/>
      <c r="H8" s="5"/>
      <c r="I8" s="5"/>
      <c r="J8" s="5"/>
      <c r="K8" s="5"/>
      <c r="L8" s="5"/>
      <c r="M8" s="5"/>
      <c r="N8" s="5"/>
      <c r="O8" s="5"/>
      <c r="P8" s="5"/>
      <c r="Q8" s="6"/>
    </row>
    <row r="9" customFormat="false" ht="15" hidden="false" customHeight="false" outlineLevel="0" collapsed="false">
      <c r="B9" s="4"/>
      <c r="C9" s="5" t="s">
        <v>4</v>
      </c>
      <c r="D9" s="5"/>
      <c r="E9" s="5"/>
      <c r="F9" s="5"/>
      <c r="G9" s="5"/>
      <c r="H9" s="5"/>
      <c r="I9" s="5"/>
      <c r="J9" s="5"/>
      <c r="K9" s="5"/>
      <c r="L9" s="5"/>
      <c r="M9" s="5"/>
      <c r="N9" s="5"/>
      <c r="O9" s="5"/>
      <c r="P9" s="5"/>
      <c r="Q9" s="6"/>
    </row>
    <row r="10" customFormat="false" ht="15" hidden="false" customHeight="false" outlineLevel="0" collapsed="false">
      <c r="B10" s="4"/>
      <c r="C10" s="5"/>
      <c r="D10" s="5"/>
      <c r="E10" s="5"/>
      <c r="F10" s="5"/>
      <c r="G10" s="5"/>
      <c r="H10" s="5"/>
      <c r="I10" s="5"/>
      <c r="J10" s="5"/>
      <c r="K10" s="5"/>
      <c r="L10" s="5"/>
      <c r="M10" s="5"/>
      <c r="N10" s="5"/>
      <c r="O10" s="5"/>
      <c r="P10" s="5"/>
      <c r="Q10" s="6"/>
    </row>
    <row r="11" customFormat="false" ht="15" hidden="false" customHeight="false" outlineLevel="0" collapsed="false">
      <c r="B11" s="11" t="s">
        <v>5</v>
      </c>
      <c r="C11" s="5"/>
      <c r="D11" s="5"/>
      <c r="E11" s="12" t="n">
        <f aca="true">TODAY()</f>
        <v>44778</v>
      </c>
      <c r="F11" s="5"/>
      <c r="G11" s="5"/>
      <c r="H11" s="5"/>
      <c r="I11" s="5"/>
      <c r="J11" s="5"/>
      <c r="K11" s="5"/>
      <c r="L11" s="5"/>
      <c r="M11" s="5"/>
      <c r="N11" s="5"/>
      <c r="O11" s="5"/>
      <c r="P11" s="5"/>
      <c r="Q11" s="6"/>
    </row>
    <row r="12" customFormat="false" ht="15" hidden="false" customHeight="false" outlineLevel="0" collapsed="false">
      <c r="B12" s="4"/>
      <c r="C12" s="5"/>
      <c r="D12" s="5"/>
      <c r="E12" s="5"/>
      <c r="F12" s="5"/>
      <c r="G12" s="5"/>
      <c r="H12" s="5"/>
      <c r="I12" s="5"/>
      <c r="J12" s="5"/>
      <c r="K12" s="5"/>
      <c r="L12" s="5"/>
      <c r="M12" s="5"/>
      <c r="N12" s="5"/>
      <c r="O12" s="5"/>
      <c r="P12" s="5"/>
      <c r="Q12" s="6"/>
    </row>
    <row r="13" customFormat="false" ht="15" hidden="false" customHeight="false" outlineLevel="0" collapsed="false">
      <c r="B13" s="10" t="s">
        <v>3</v>
      </c>
      <c r="C13" s="5"/>
      <c r="D13" s="5"/>
      <c r="E13" s="5"/>
      <c r="F13" s="5"/>
      <c r="G13" s="5"/>
      <c r="H13" s="5"/>
      <c r="I13" s="5"/>
      <c r="J13" s="5"/>
      <c r="K13" s="5"/>
      <c r="L13" s="5"/>
      <c r="M13" s="5"/>
      <c r="N13" s="5"/>
      <c r="O13" s="5"/>
      <c r="P13" s="5"/>
      <c r="Q13" s="6"/>
    </row>
    <row r="14" customFormat="false" ht="15" hidden="false" customHeight="false" outlineLevel="0" collapsed="false">
      <c r="B14" s="10"/>
      <c r="C14" s="5"/>
      <c r="D14" s="5"/>
      <c r="E14" s="13" t="s">
        <v>6</v>
      </c>
      <c r="F14" s="5"/>
      <c r="G14" s="5" t="s">
        <v>7</v>
      </c>
      <c r="H14" s="5"/>
      <c r="I14" s="5"/>
      <c r="J14" s="5"/>
      <c r="K14" s="5"/>
      <c r="L14" s="5"/>
      <c r="M14" s="5"/>
      <c r="N14" s="5"/>
      <c r="O14" s="5"/>
      <c r="P14" s="5"/>
      <c r="Q14" s="6"/>
    </row>
    <row r="15" customFormat="false" ht="15" hidden="false" customHeight="false" outlineLevel="0" collapsed="false">
      <c r="B15" s="10"/>
      <c r="C15" s="5"/>
      <c r="D15" s="5"/>
      <c r="E15" s="5" t="s">
        <v>8</v>
      </c>
      <c r="F15" s="5"/>
      <c r="G15" s="5"/>
      <c r="H15" s="5"/>
      <c r="I15" s="5"/>
      <c r="J15" s="5"/>
      <c r="K15" s="5"/>
      <c r="L15" s="5"/>
      <c r="M15" s="5"/>
      <c r="N15" s="5"/>
      <c r="O15" s="5"/>
      <c r="P15" s="5"/>
      <c r="Q15" s="6"/>
    </row>
    <row r="16" customFormat="false" ht="15" hidden="false" customHeight="false" outlineLevel="0" collapsed="false">
      <c r="B16" s="10"/>
      <c r="C16" s="5"/>
      <c r="D16" s="5"/>
      <c r="E16" s="5" t="s">
        <v>9</v>
      </c>
      <c r="F16" s="5"/>
      <c r="G16" s="5"/>
      <c r="H16" s="5"/>
      <c r="I16" s="5"/>
      <c r="J16" s="5"/>
      <c r="K16" s="5"/>
      <c r="L16" s="5"/>
      <c r="M16" s="5"/>
      <c r="N16" s="5"/>
      <c r="O16" s="5"/>
      <c r="P16" s="5"/>
      <c r="Q16" s="6"/>
    </row>
    <row r="17" customFormat="false" ht="11.25" hidden="false" customHeight="true" outlineLevel="0" collapsed="false">
      <c r="B17" s="4"/>
      <c r="C17" s="5"/>
      <c r="D17" s="5"/>
      <c r="E17" s="5"/>
      <c r="F17" s="5"/>
      <c r="G17" s="5"/>
      <c r="H17" s="5"/>
      <c r="I17" s="5"/>
      <c r="J17" s="5"/>
      <c r="K17" s="5"/>
      <c r="L17" s="5"/>
      <c r="M17" s="5"/>
      <c r="N17" s="5"/>
      <c r="O17" s="5"/>
      <c r="P17" s="5"/>
      <c r="Q17" s="6"/>
    </row>
    <row r="18" customFormat="false" ht="12" hidden="false" customHeight="true" outlineLevel="0" collapsed="false">
      <c r="B18" s="4"/>
      <c r="C18" s="14" t="s">
        <v>10</v>
      </c>
      <c r="D18" s="14"/>
      <c r="E18" s="15" t="s">
        <v>11</v>
      </c>
      <c r="F18" s="15"/>
      <c r="G18" s="15"/>
      <c r="H18" s="15"/>
      <c r="I18" s="15"/>
      <c r="J18" s="15"/>
      <c r="K18" s="15"/>
      <c r="L18" s="15"/>
      <c r="M18" s="15"/>
      <c r="N18" s="15"/>
      <c r="O18" s="15"/>
      <c r="P18" s="15"/>
      <c r="Q18" s="6"/>
    </row>
    <row r="19" customFormat="false" ht="15" hidden="false" customHeight="false" outlineLevel="0" collapsed="false">
      <c r="B19" s="4"/>
      <c r="C19" s="5"/>
      <c r="D19" s="5"/>
      <c r="E19" s="15"/>
      <c r="F19" s="15"/>
      <c r="G19" s="15"/>
      <c r="H19" s="15"/>
      <c r="I19" s="15"/>
      <c r="J19" s="15"/>
      <c r="K19" s="15"/>
      <c r="L19" s="15"/>
      <c r="M19" s="15"/>
      <c r="N19" s="15"/>
      <c r="O19" s="15"/>
      <c r="P19" s="15"/>
      <c r="Q19" s="6"/>
    </row>
    <row r="20" customFormat="false" ht="15" hidden="false" customHeight="false" outlineLevel="0" collapsed="false">
      <c r="B20" s="4"/>
      <c r="C20" s="5"/>
      <c r="D20" s="5"/>
      <c r="E20" s="15"/>
      <c r="F20" s="15"/>
      <c r="G20" s="15"/>
      <c r="H20" s="15"/>
      <c r="I20" s="15"/>
      <c r="J20" s="15"/>
      <c r="K20" s="15"/>
      <c r="L20" s="15"/>
      <c r="M20" s="15"/>
      <c r="N20" s="15"/>
      <c r="O20" s="15"/>
      <c r="P20" s="15"/>
      <c r="Q20" s="6"/>
    </row>
    <row r="21" customFormat="false" ht="15" hidden="false" customHeight="false" outlineLevel="0" collapsed="false">
      <c r="B21" s="4"/>
      <c r="C21" s="5"/>
      <c r="D21" s="5"/>
      <c r="E21" s="15"/>
      <c r="F21" s="15"/>
      <c r="G21" s="15"/>
      <c r="H21" s="15"/>
      <c r="I21" s="15"/>
      <c r="J21" s="15"/>
      <c r="K21" s="15"/>
      <c r="L21" s="15"/>
      <c r="M21" s="15"/>
      <c r="N21" s="15"/>
      <c r="O21" s="15"/>
      <c r="P21" s="15"/>
      <c r="Q21" s="6"/>
    </row>
    <row r="22" customFormat="false" ht="15" hidden="false" customHeight="false" outlineLevel="0" collapsed="false">
      <c r="B22" s="4"/>
      <c r="C22" s="5"/>
      <c r="D22" s="5"/>
      <c r="E22" s="15"/>
      <c r="F22" s="15"/>
      <c r="G22" s="15"/>
      <c r="H22" s="15"/>
      <c r="I22" s="15"/>
      <c r="J22" s="15"/>
      <c r="K22" s="15"/>
      <c r="L22" s="15"/>
      <c r="M22" s="15"/>
      <c r="N22" s="15"/>
      <c r="O22" s="15"/>
      <c r="P22" s="15"/>
      <c r="Q22" s="6"/>
    </row>
    <row r="23" customFormat="false" ht="15" hidden="false" customHeight="false" outlineLevel="0" collapsed="false">
      <c r="B23" s="4"/>
      <c r="C23" s="14" t="s">
        <v>12</v>
      </c>
      <c r="D23" s="5"/>
      <c r="E23" s="5"/>
      <c r="F23" s="5"/>
      <c r="G23" s="5"/>
      <c r="H23" s="5"/>
      <c r="I23" s="5"/>
      <c r="J23" s="5"/>
      <c r="K23" s="5"/>
      <c r="L23" s="5"/>
      <c r="M23" s="5"/>
      <c r="N23" s="5"/>
      <c r="O23" s="5"/>
      <c r="P23" s="5"/>
      <c r="Q23" s="6"/>
    </row>
    <row r="24" customFormat="false" ht="15" hidden="false" customHeight="false" outlineLevel="0" collapsed="false">
      <c r="B24" s="4"/>
      <c r="C24" s="5"/>
      <c r="D24" s="5"/>
      <c r="E24" s="1" t="s">
        <v>13</v>
      </c>
      <c r="F24" s="2"/>
      <c r="G24" s="2"/>
      <c r="H24" s="2"/>
      <c r="I24" s="2"/>
      <c r="J24" s="2"/>
      <c r="K24" s="2"/>
      <c r="L24" s="2"/>
      <c r="M24" s="2"/>
      <c r="N24" s="2"/>
      <c r="O24" s="2"/>
      <c r="P24" s="3"/>
      <c r="Q24" s="6"/>
    </row>
    <row r="25" customFormat="false" ht="15" hidden="false" customHeight="false" outlineLevel="0" collapsed="false">
      <c r="B25" s="4"/>
      <c r="C25" s="5"/>
      <c r="D25" s="5"/>
      <c r="E25" s="4" t="s">
        <v>14</v>
      </c>
      <c r="F25" s="5"/>
      <c r="G25" s="5"/>
      <c r="H25" s="5"/>
      <c r="I25" s="5"/>
      <c r="J25" s="5"/>
      <c r="K25" s="5"/>
      <c r="L25" s="5"/>
      <c r="M25" s="5"/>
      <c r="N25" s="5"/>
      <c r="O25" s="5"/>
      <c r="P25" s="6"/>
      <c r="Q25" s="6"/>
    </row>
    <row r="26" customFormat="false" ht="15" hidden="false" customHeight="false" outlineLevel="0" collapsed="false">
      <c r="B26" s="4"/>
      <c r="C26" s="5"/>
      <c r="D26" s="5"/>
      <c r="E26" s="4" t="s">
        <v>15</v>
      </c>
      <c r="F26" s="5"/>
      <c r="G26" s="5"/>
      <c r="H26" s="5"/>
      <c r="I26" s="5"/>
      <c r="J26" s="5"/>
      <c r="K26" s="5"/>
      <c r="L26" s="5"/>
      <c r="M26" s="5"/>
      <c r="N26" s="5"/>
      <c r="O26" s="5"/>
      <c r="P26" s="6"/>
      <c r="Q26" s="6"/>
    </row>
    <row r="27" customFormat="false" ht="15" hidden="false" customHeight="false" outlineLevel="0" collapsed="false">
      <c r="B27" s="4"/>
      <c r="C27" s="5"/>
      <c r="D27" s="5"/>
      <c r="E27" s="4" t="s">
        <v>16</v>
      </c>
      <c r="F27" s="5"/>
      <c r="G27" s="5"/>
      <c r="H27" s="5"/>
      <c r="I27" s="5"/>
      <c r="J27" s="5"/>
      <c r="K27" s="5"/>
      <c r="L27" s="5"/>
      <c r="M27" s="5"/>
      <c r="N27" s="5"/>
      <c r="O27" s="5"/>
      <c r="P27" s="6"/>
      <c r="Q27" s="6"/>
    </row>
    <row r="28" customFormat="false" ht="15" hidden="false" customHeight="false" outlineLevel="0" collapsed="false">
      <c r="B28" s="4"/>
      <c r="C28" s="5"/>
      <c r="D28" s="5"/>
      <c r="E28" s="4" t="s">
        <v>17</v>
      </c>
      <c r="F28" s="5"/>
      <c r="G28" s="5"/>
      <c r="H28" s="5"/>
      <c r="I28" s="5"/>
      <c r="J28" s="5"/>
      <c r="K28" s="5"/>
      <c r="L28" s="5"/>
      <c r="M28" s="5"/>
      <c r="N28" s="5"/>
      <c r="O28" s="5"/>
      <c r="P28" s="6"/>
      <c r="Q28" s="6"/>
    </row>
    <row r="29" customFormat="false" ht="15" hidden="false" customHeight="false" outlineLevel="0" collapsed="false">
      <c r="B29" s="4"/>
      <c r="C29" s="5"/>
      <c r="D29" s="5"/>
      <c r="E29" s="4" t="s">
        <v>18</v>
      </c>
      <c r="F29" s="5"/>
      <c r="G29" s="5"/>
      <c r="H29" s="5"/>
      <c r="I29" s="5"/>
      <c r="J29" s="5"/>
      <c r="K29" s="5"/>
      <c r="L29" s="5"/>
      <c r="M29" s="5"/>
      <c r="N29" s="5"/>
      <c r="O29" s="5"/>
      <c r="P29" s="6"/>
      <c r="Q29" s="6"/>
    </row>
    <row r="30" customFormat="false" ht="15" hidden="false" customHeight="false" outlineLevel="0" collapsed="false">
      <c r="B30" s="4"/>
      <c r="C30" s="5"/>
      <c r="D30" s="5"/>
      <c r="E30" s="16" t="s">
        <v>19</v>
      </c>
      <c r="F30" s="17"/>
      <c r="G30" s="17"/>
      <c r="H30" s="17"/>
      <c r="I30" s="17"/>
      <c r="J30" s="17"/>
      <c r="K30" s="17"/>
      <c r="L30" s="17"/>
      <c r="M30" s="17"/>
      <c r="N30" s="17"/>
      <c r="O30" s="17"/>
      <c r="P30" s="18"/>
      <c r="Q30" s="6"/>
    </row>
    <row r="31" customFormat="false" ht="15" hidden="false" customHeight="false" outlineLevel="0" collapsed="false">
      <c r="B31" s="16"/>
      <c r="C31" s="17"/>
      <c r="D31" s="17"/>
      <c r="E31" s="17"/>
      <c r="F31" s="17"/>
      <c r="G31" s="17"/>
      <c r="H31" s="17"/>
      <c r="I31" s="17"/>
      <c r="J31" s="17"/>
      <c r="K31" s="17"/>
      <c r="L31" s="17"/>
      <c r="M31" s="17"/>
      <c r="N31" s="17"/>
      <c r="O31" s="17"/>
      <c r="P31" s="17"/>
      <c r="Q31" s="18"/>
    </row>
  </sheetData>
  <mergeCells count="1">
    <mergeCell ref="E18:P22"/>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tabColor rgb="FF8497B0"/>
    <pageSetUpPr fitToPage="true"/>
  </sheetPr>
  <dimension ref="B1:N44"/>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G7" activeCellId="0" sqref="G7"/>
    </sheetView>
  </sheetViews>
  <sheetFormatPr defaultColWidth="9.1484375" defaultRowHeight="15" zeroHeight="false" outlineLevelRow="0" outlineLevelCol="0"/>
  <cols>
    <col collapsed="false" customWidth="true" hidden="false" outlineLevel="0" max="1" min="1" style="323" width="3.57"/>
    <col collapsed="false" customWidth="true" hidden="false" outlineLevel="0" max="2" min="2" style="323" width="52.58"/>
    <col collapsed="false" customWidth="true" hidden="false" outlineLevel="0" max="4" min="3" style="323" width="28.57"/>
    <col collapsed="false" customWidth="true" hidden="false" outlineLevel="0" max="5" min="5" style="323" width="24"/>
    <col collapsed="false" customWidth="true" hidden="false" outlineLevel="0" max="6" min="6" style="323" width="3.57"/>
    <col collapsed="false" customWidth="true" hidden="false" outlineLevel="0" max="7" min="7" style="324" width="12.29"/>
    <col collapsed="false" customWidth="true" hidden="false" outlineLevel="0" max="11" min="8" style="323" width="12.57"/>
    <col collapsed="false" customWidth="false" hidden="false" outlineLevel="0" max="1024" min="12" style="323" width="9.13"/>
  </cols>
  <sheetData>
    <row r="1" customFormat="false" ht="18" hidden="false" customHeight="false" outlineLevel="0" collapsed="false">
      <c r="B1" s="325" t="s">
        <v>10039</v>
      </c>
      <c r="C1" s="325"/>
      <c r="D1" s="325"/>
      <c r="E1" s="325"/>
    </row>
    <row r="2" customFormat="false" ht="18" hidden="false" customHeight="false" outlineLevel="0" collapsed="false">
      <c r="B2" s="325" t="s">
        <v>10040</v>
      </c>
      <c r="C2" s="325"/>
      <c r="D2" s="325"/>
      <c r="E2" s="325"/>
    </row>
    <row r="3" customFormat="false" ht="18" hidden="false" customHeight="false" outlineLevel="0" collapsed="false">
      <c r="B3" s="325" t="s">
        <v>10041</v>
      </c>
      <c r="C3" s="325"/>
      <c r="D3" s="325"/>
      <c r="E3" s="325"/>
    </row>
    <row r="4" customFormat="false" ht="18" hidden="false" customHeight="false" outlineLevel="0" collapsed="false">
      <c r="B4" s="325" t="s">
        <v>10042</v>
      </c>
      <c r="C4" s="325"/>
      <c r="D4" s="325"/>
      <c r="E4" s="325"/>
    </row>
    <row r="5" customFormat="false" ht="18" hidden="false" customHeight="false" outlineLevel="0" collapsed="false">
      <c r="B5" s="326"/>
      <c r="C5" s="326"/>
      <c r="D5" s="326"/>
      <c r="E5" s="326"/>
    </row>
    <row r="6" customFormat="false" ht="18" hidden="false" customHeight="false" outlineLevel="0" collapsed="false">
      <c r="B6" s="326"/>
      <c r="C6" s="326" t="s">
        <v>10043</v>
      </c>
      <c r="D6" s="326"/>
      <c r="E6" s="326"/>
    </row>
    <row r="7" customFormat="false" ht="18" hidden="false" customHeight="false" outlineLevel="0" collapsed="false">
      <c r="B7" s="326"/>
      <c r="C7" s="326"/>
      <c r="D7" s="326"/>
      <c r="E7" s="326"/>
    </row>
    <row r="8" customFormat="false" ht="34.5" hidden="false" customHeight="true" outlineLevel="0" collapsed="false">
      <c r="B8" s="327" t="s">
        <v>10044</v>
      </c>
      <c r="C8" s="327"/>
      <c r="D8" s="327"/>
      <c r="E8" s="327"/>
    </row>
    <row r="9" customFormat="false" ht="15" hidden="false" customHeight="false" outlineLevel="0" collapsed="false">
      <c r="B9" s="328"/>
      <c r="H9" s="329"/>
      <c r="I9" s="329"/>
      <c r="J9" s="330"/>
      <c r="K9" s="330"/>
    </row>
    <row r="10" customFormat="false" ht="15" hidden="false" customHeight="false" outlineLevel="0" collapsed="false">
      <c r="B10" s="331" t="n">
        <v>0.02</v>
      </c>
      <c r="C10" s="332" t="s">
        <v>10045</v>
      </c>
      <c r="E10" s="328"/>
      <c r="H10" s="329"/>
      <c r="I10" s="329" t="s">
        <v>10046</v>
      </c>
      <c r="J10" s="329"/>
      <c r="K10" s="329"/>
    </row>
    <row r="11" customFormat="false" ht="15" hidden="false" customHeight="false" outlineLevel="0" collapsed="false">
      <c r="B11" s="328"/>
      <c r="H11" s="329"/>
      <c r="I11" s="329"/>
      <c r="J11" s="330"/>
      <c r="K11" s="330"/>
    </row>
    <row r="12" customFormat="false" ht="60" hidden="false" customHeight="false" outlineLevel="0" collapsed="false">
      <c r="B12" s="333" t="s">
        <v>24</v>
      </c>
      <c r="C12" s="334" t="s">
        <v>10047</v>
      </c>
      <c r="D12" s="334" t="s">
        <v>10048</v>
      </c>
      <c r="E12" s="334" t="s">
        <v>10049</v>
      </c>
      <c r="H12" s="329"/>
      <c r="I12" s="329" t="s">
        <v>10050</v>
      </c>
      <c r="J12" s="329" t="s">
        <v>10051</v>
      </c>
      <c r="K12" s="329" t="s">
        <v>10052</v>
      </c>
      <c r="L12" s="328"/>
    </row>
    <row r="13" customFormat="false" ht="15" hidden="false" customHeight="false" outlineLevel="0" collapsed="false">
      <c r="B13" s="335" t="s">
        <v>10053</v>
      </c>
      <c r="C13" s="336" t="n">
        <v>0.03</v>
      </c>
      <c r="D13" s="336" t="n">
        <f aca="false">C13</f>
        <v>0.03</v>
      </c>
      <c r="E13" s="336" t="n">
        <v>0.015</v>
      </c>
      <c r="H13" s="329" t="s">
        <v>10054</v>
      </c>
      <c r="I13" s="336" t="n">
        <v>0.03</v>
      </c>
      <c r="J13" s="336" t="n">
        <v>0.04</v>
      </c>
      <c r="K13" s="336" t="n">
        <v>0.055</v>
      </c>
      <c r="M13" s="323" t="s">
        <v>10055</v>
      </c>
      <c r="N13" s="337" t="n">
        <f aca="false">0.97/100</f>
        <v>0.0097</v>
      </c>
    </row>
    <row r="14" customFormat="false" ht="15" hidden="false" customHeight="false" outlineLevel="0" collapsed="false">
      <c r="B14" s="335" t="s">
        <v>10056</v>
      </c>
      <c r="C14" s="336" t="n">
        <v>0.004</v>
      </c>
      <c r="D14" s="336" t="n">
        <f aca="false">C14</f>
        <v>0.004</v>
      </c>
      <c r="E14" s="336" t="n">
        <v>0.0015</v>
      </c>
      <c r="H14" s="329"/>
      <c r="I14" s="336"/>
      <c r="J14" s="336"/>
      <c r="K14" s="336"/>
    </row>
    <row r="15" customFormat="false" ht="15" hidden="false" customHeight="false" outlineLevel="0" collapsed="false">
      <c r="B15" s="335" t="s">
        <v>10057</v>
      </c>
      <c r="C15" s="336" t="n">
        <v>0.004</v>
      </c>
      <c r="D15" s="336" t="n">
        <f aca="false">C15</f>
        <v>0.004</v>
      </c>
      <c r="E15" s="336" t="n">
        <v>0.0015</v>
      </c>
      <c r="H15" s="329" t="s">
        <v>10058</v>
      </c>
      <c r="I15" s="336" t="n">
        <v>0.008</v>
      </c>
      <c r="J15" s="336" t="n">
        <v>0.008</v>
      </c>
      <c r="K15" s="336" t="n">
        <v>0.01</v>
      </c>
    </row>
    <row r="16" customFormat="false" ht="15" hidden="false" customHeight="false" outlineLevel="0" collapsed="false">
      <c r="B16" s="335" t="s">
        <v>10059</v>
      </c>
      <c r="C16" s="336" t="n">
        <v>0.0097</v>
      </c>
      <c r="D16" s="336" t="n">
        <f aca="false">C16</f>
        <v>0.0097</v>
      </c>
      <c r="E16" s="336" t="n">
        <v>0.0056</v>
      </c>
      <c r="H16" s="329" t="s">
        <v>10060</v>
      </c>
      <c r="I16" s="336" t="n">
        <v>0.0097</v>
      </c>
      <c r="J16" s="336" t="n">
        <v>0.0127</v>
      </c>
      <c r="K16" s="336" t="n">
        <v>0.0127</v>
      </c>
    </row>
    <row r="17" customFormat="false" ht="15" hidden="false" customHeight="false" outlineLevel="0" collapsed="false">
      <c r="B17" s="338" t="s">
        <v>10061</v>
      </c>
      <c r="C17" s="339" t="n">
        <f aca="false">SUM(C13:C16)</f>
        <v>0.0477</v>
      </c>
      <c r="D17" s="339" t="n">
        <f aca="false">SUM(D13:D16)</f>
        <v>0.0477</v>
      </c>
      <c r="E17" s="339" t="n">
        <f aca="false">SUM(E13:E16)</f>
        <v>0.0236</v>
      </c>
      <c r="H17" s="329"/>
      <c r="I17" s="336"/>
      <c r="J17" s="336"/>
      <c r="K17" s="336"/>
    </row>
    <row r="18" customFormat="false" ht="15" hidden="false" customHeight="false" outlineLevel="0" collapsed="false">
      <c r="B18" s="335" t="s">
        <v>10062</v>
      </c>
      <c r="C18" s="336" t="n">
        <v>0.0059</v>
      </c>
      <c r="D18" s="336" t="n">
        <f aca="false">C18</f>
        <v>0.0059</v>
      </c>
      <c r="E18" s="336" t="n">
        <v>0.0085</v>
      </c>
      <c r="H18" s="329"/>
      <c r="I18" s="336"/>
      <c r="J18" s="336"/>
      <c r="K18" s="336"/>
    </row>
    <row r="19" customFormat="false" ht="15" hidden="false" customHeight="false" outlineLevel="0" collapsed="false">
      <c r="B19" s="338" t="s">
        <v>10063</v>
      </c>
      <c r="C19" s="340" t="n">
        <f aca="false">C18</f>
        <v>0.0059</v>
      </c>
      <c r="D19" s="340" t="n">
        <f aca="false">D18</f>
        <v>0.0059</v>
      </c>
      <c r="E19" s="340" t="n">
        <f aca="false">E18</f>
        <v>0.0085</v>
      </c>
      <c r="H19" s="329" t="s">
        <v>10064</v>
      </c>
      <c r="I19" s="336" t="n">
        <v>0.0059</v>
      </c>
      <c r="J19" s="336" t="n">
        <v>0.0123</v>
      </c>
      <c r="K19" s="336" t="n">
        <v>0.0139</v>
      </c>
    </row>
    <row r="20" customFormat="false" ht="15" hidden="false" customHeight="false" outlineLevel="0" collapsed="false">
      <c r="B20" s="335" t="s">
        <v>10065</v>
      </c>
      <c r="C20" s="336" t="n">
        <v>0.0616</v>
      </c>
      <c r="D20" s="336" t="n">
        <v>0.0616</v>
      </c>
      <c r="E20" s="336" t="n">
        <v>0.035</v>
      </c>
      <c r="H20" s="329"/>
      <c r="I20" s="336"/>
      <c r="J20" s="336"/>
      <c r="K20" s="336"/>
    </row>
    <row r="21" customFormat="false" ht="15" hidden="false" customHeight="false" outlineLevel="0" collapsed="false">
      <c r="B21" s="338" t="s">
        <v>10066</v>
      </c>
      <c r="C21" s="341" t="n">
        <f aca="false">C20</f>
        <v>0.0616</v>
      </c>
      <c r="D21" s="341" t="n">
        <f aca="false">D20</f>
        <v>0.0616</v>
      </c>
      <c r="E21" s="341" t="n">
        <f aca="false">E20</f>
        <v>0.035</v>
      </c>
      <c r="H21" s="329" t="s">
        <v>216</v>
      </c>
      <c r="I21" s="336" t="n">
        <v>0.0616</v>
      </c>
      <c r="J21" s="336" t="n">
        <v>0.074</v>
      </c>
      <c r="K21" s="336" t="n">
        <v>0.0896</v>
      </c>
      <c r="L21" s="342"/>
    </row>
    <row r="22" customFormat="false" ht="15" hidden="false" customHeight="false" outlineLevel="0" collapsed="false">
      <c r="B22" s="343" t="s">
        <v>10067</v>
      </c>
      <c r="C22" s="344" t="n">
        <f aca="false">(1+C17)*(1+C19)*(1+C21)</f>
        <v>1.118800526088</v>
      </c>
      <c r="D22" s="344" t="n">
        <f aca="false">(1+D17)*(1+D19)*(1+D21)</f>
        <v>1.118800526088</v>
      </c>
      <c r="E22" s="344" t="n">
        <f aca="false">(1+E17)*(1+E19)*(1+E21)</f>
        <v>1.068431121</v>
      </c>
      <c r="H22" s="329"/>
      <c r="I22" s="336"/>
      <c r="J22" s="336"/>
      <c r="K22" s="336"/>
    </row>
    <row r="23" customFormat="false" ht="15" hidden="false" customHeight="false" outlineLevel="0" collapsed="false">
      <c r="B23" s="335" t="s">
        <v>10068</v>
      </c>
      <c r="C23" s="336" t="n">
        <v>0.0065</v>
      </c>
      <c r="D23" s="336" t="n">
        <f aca="false">C23</f>
        <v>0.0065</v>
      </c>
      <c r="E23" s="336" t="n">
        <f aca="false">D23</f>
        <v>0.0065</v>
      </c>
      <c r="H23" s="329"/>
      <c r="I23" s="336"/>
      <c r="J23" s="336"/>
      <c r="K23" s="336"/>
    </row>
    <row r="24" customFormat="false" ht="15" hidden="false" customHeight="false" outlineLevel="0" collapsed="false">
      <c r="B24" s="335" t="s">
        <v>10069</v>
      </c>
      <c r="C24" s="336" t="n">
        <v>0.03</v>
      </c>
      <c r="D24" s="336" t="n">
        <f aca="false">C24</f>
        <v>0.03</v>
      </c>
      <c r="E24" s="336" t="n">
        <f aca="false">D24</f>
        <v>0.03</v>
      </c>
      <c r="H24" s="329"/>
      <c r="I24" s="336"/>
      <c r="J24" s="336"/>
      <c r="K24" s="336"/>
    </row>
    <row r="25" customFormat="false" ht="15" hidden="false" customHeight="false" outlineLevel="0" collapsed="false">
      <c r="B25" s="335" t="s">
        <v>10070</v>
      </c>
      <c r="C25" s="336"/>
      <c r="D25" s="336" t="n">
        <v>0.04</v>
      </c>
      <c r="E25" s="336"/>
      <c r="H25" s="329"/>
      <c r="I25" s="336" t="n">
        <v>0.02</v>
      </c>
      <c r="J25" s="336"/>
      <c r="K25" s="336" t="n">
        <v>0.05</v>
      </c>
      <c r="L25" s="323" t="s">
        <v>10071</v>
      </c>
    </row>
    <row r="26" customFormat="false" ht="15" hidden="false" customHeight="false" outlineLevel="0" collapsed="false">
      <c r="B26" s="335" t="s">
        <v>10072</v>
      </c>
      <c r="C26" s="336" t="n">
        <v>0.045</v>
      </c>
      <c r="D26" s="336" t="n">
        <v>0.045</v>
      </c>
      <c r="E26" s="336" t="n">
        <v>0.045</v>
      </c>
      <c r="H26" s="329"/>
      <c r="I26" s="336"/>
      <c r="J26" s="336"/>
      <c r="K26" s="336"/>
    </row>
    <row r="27" customFormat="false" ht="15" hidden="false" customHeight="false" outlineLevel="0" collapsed="false">
      <c r="B27" s="343" t="s">
        <v>10073</v>
      </c>
      <c r="C27" s="345" t="n">
        <f aca="false">1-SUM(C23:C26)</f>
        <v>0.9185</v>
      </c>
      <c r="D27" s="345" t="n">
        <f aca="false">1-SUM(D23:D26)</f>
        <v>0.8785</v>
      </c>
      <c r="E27" s="345" t="n">
        <f aca="false">1-SUM(E23:E26)</f>
        <v>0.9185</v>
      </c>
      <c r="H27" s="329"/>
      <c r="I27" s="336"/>
      <c r="J27" s="336"/>
      <c r="K27" s="336"/>
    </row>
    <row r="28" customFormat="false" ht="18" hidden="false" customHeight="false" outlineLevel="0" collapsed="false">
      <c r="C28" s="346" t="n">
        <f aca="false">TRUNC(C22/C27-1,4)</f>
        <v>0.218</v>
      </c>
      <c r="D28" s="346" t="n">
        <f aca="false">TRUNC(D22/D27-1,4)</f>
        <v>0.2735</v>
      </c>
      <c r="E28" s="346" t="n">
        <f aca="false">E22/E27-1</f>
        <v>0.163234753402286</v>
      </c>
      <c r="H28" s="329" t="s">
        <v>74</v>
      </c>
      <c r="I28" s="347" t="n">
        <v>0.2034</v>
      </c>
      <c r="J28" s="347" t="n">
        <v>0.2212</v>
      </c>
      <c r="K28" s="347" t="n">
        <v>0.25</v>
      </c>
    </row>
    <row r="29" customFormat="false" ht="18" hidden="false" customHeight="false" outlineLevel="0" collapsed="false">
      <c r="C29" s="346"/>
      <c r="D29" s="346"/>
      <c r="E29" s="346"/>
      <c r="H29" s="328"/>
      <c r="I29" s="342"/>
      <c r="J29" s="342"/>
      <c r="K29" s="342"/>
    </row>
    <row r="30" customFormat="false" ht="15" hidden="false" customHeight="false" outlineLevel="0" collapsed="false">
      <c r="B30" s="323" t="s">
        <v>10074</v>
      </c>
      <c r="I30" s="342" t="s">
        <v>10075</v>
      </c>
      <c r="J30" s="342"/>
      <c r="K30" s="342"/>
    </row>
    <row r="31" customFormat="false" ht="15" hidden="false" customHeight="false" outlineLevel="0" collapsed="false">
      <c r="I31" s="342"/>
      <c r="J31" s="342"/>
      <c r="K31" s="342"/>
    </row>
    <row r="44" customFormat="false" ht="41.25" hidden="false" customHeight="true" outlineLevel="0" collapsed="false">
      <c r="B44" s="348" t="s">
        <v>10076</v>
      </c>
      <c r="C44" s="348"/>
      <c r="D44" s="348"/>
      <c r="E44" s="348"/>
    </row>
  </sheetData>
  <mergeCells count="7">
    <mergeCell ref="B1:E1"/>
    <mergeCell ref="B2:E2"/>
    <mergeCell ref="B3:E3"/>
    <mergeCell ref="B4:E4"/>
    <mergeCell ref="B8:E8"/>
    <mergeCell ref="I10:K10"/>
    <mergeCell ref="B44:E44"/>
  </mergeCells>
  <printOptions headings="false" gridLines="false" gridLinesSet="true" horizontalCentered="tru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tabColor rgb="FF8497B0"/>
    <pageSetUpPr fitToPage="true"/>
  </sheetPr>
  <dimension ref="A1:G60"/>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J11" activeCellId="0" sqref="J11"/>
    </sheetView>
  </sheetViews>
  <sheetFormatPr defaultColWidth="8.73046875" defaultRowHeight="15" zeroHeight="false" outlineLevelRow="0" outlineLevelCol="0"/>
  <cols>
    <col collapsed="false" customWidth="true" hidden="false" outlineLevel="0" max="3" min="1" style="0" width="18.13"/>
    <col collapsed="false" customWidth="true" hidden="false" outlineLevel="0" max="6" min="4" style="0" width="14.86"/>
    <col collapsed="false" customWidth="true" hidden="false" outlineLevel="0" max="7" min="7" style="0" width="24.15"/>
  </cols>
  <sheetData>
    <row r="1" customFormat="false" ht="14.45" hidden="false" customHeight="true" outlineLevel="0" collapsed="false">
      <c r="A1" s="349" t="s">
        <v>9778</v>
      </c>
      <c r="B1" s="349"/>
      <c r="C1" s="349"/>
      <c r="D1" s="349" t="s">
        <v>19</v>
      </c>
      <c r="E1" s="349"/>
      <c r="F1" s="349"/>
      <c r="G1" s="349"/>
    </row>
    <row r="2" customFormat="false" ht="15" hidden="false" customHeight="false" outlineLevel="0" collapsed="false">
      <c r="A2" s="349"/>
      <c r="B2" s="349"/>
      <c r="C2" s="349"/>
      <c r="D2" s="350" t="str">
        <f aca="false">CAPA!C9</f>
        <v>Serviços de Manutenção em Nobreaks</v>
      </c>
      <c r="E2" s="350"/>
      <c r="F2" s="350"/>
      <c r="G2" s="351" t="n">
        <f aca="false">CAPA!E11</f>
        <v>44778</v>
      </c>
    </row>
    <row r="3" customFormat="false" ht="15" hidden="false" customHeight="false" outlineLevel="0" collapsed="false">
      <c r="A3" s="349"/>
      <c r="B3" s="349"/>
      <c r="C3" s="349"/>
      <c r="D3" s="350"/>
      <c r="E3" s="350"/>
      <c r="F3" s="350"/>
      <c r="G3" s="352" t="str">
        <f aca="false">CAPA!E14</f>
        <v>SINAPI-DEZ/2021</v>
      </c>
    </row>
    <row r="4" customFormat="false" ht="15" hidden="false" customHeight="false" outlineLevel="0" collapsed="false">
      <c r="A4" s="1"/>
      <c r="B4" s="2"/>
      <c r="C4" s="2"/>
      <c r="D4" s="2"/>
      <c r="E4" s="2"/>
      <c r="F4" s="2"/>
      <c r="G4" s="3"/>
    </row>
    <row r="5" customFormat="false" ht="15" hidden="false" customHeight="false" outlineLevel="0" collapsed="false">
      <c r="A5" s="4"/>
      <c r="G5" s="6"/>
    </row>
    <row r="6" customFormat="false" ht="15" hidden="false" customHeight="false" outlineLevel="0" collapsed="false">
      <c r="A6" s="4"/>
      <c r="G6" s="6"/>
    </row>
    <row r="7" customFormat="false" ht="15" hidden="false" customHeight="false" outlineLevel="0" collapsed="false">
      <c r="A7" s="4"/>
      <c r="G7" s="6"/>
    </row>
    <row r="8" customFormat="false" ht="15" hidden="false" customHeight="false" outlineLevel="0" collapsed="false">
      <c r="A8" s="4"/>
      <c r="G8" s="6"/>
    </row>
    <row r="9" customFormat="false" ht="15" hidden="false" customHeight="false" outlineLevel="0" collapsed="false">
      <c r="A9" s="4"/>
      <c r="G9" s="6"/>
    </row>
    <row r="10" customFormat="false" ht="15" hidden="false" customHeight="false" outlineLevel="0" collapsed="false">
      <c r="A10" s="4"/>
      <c r="G10" s="6"/>
    </row>
    <row r="11" customFormat="false" ht="15" hidden="false" customHeight="false" outlineLevel="0" collapsed="false">
      <c r="A11" s="4"/>
      <c r="G11" s="6"/>
    </row>
    <row r="12" customFormat="false" ht="15" hidden="false" customHeight="false" outlineLevel="0" collapsed="false">
      <c r="A12" s="4"/>
      <c r="G12" s="6"/>
    </row>
    <row r="13" customFormat="false" ht="15" hidden="false" customHeight="false" outlineLevel="0" collapsed="false">
      <c r="A13" s="4"/>
      <c r="G13" s="6"/>
    </row>
    <row r="14" customFormat="false" ht="15" hidden="false" customHeight="false" outlineLevel="0" collapsed="false">
      <c r="A14" s="4"/>
      <c r="G14" s="6"/>
    </row>
    <row r="15" customFormat="false" ht="15" hidden="false" customHeight="false" outlineLevel="0" collapsed="false">
      <c r="A15" s="4"/>
      <c r="G15" s="6"/>
    </row>
    <row r="16" customFormat="false" ht="15" hidden="false" customHeight="false" outlineLevel="0" collapsed="false">
      <c r="A16" s="4"/>
      <c r="G16" s="6"/>
    </row>
    <row r="17" customFormat="false" ht="15" hidden="false" customHeight="false" outlineLevel="0" collapsed="false">
      <c r="A17" s="4"/>
      <c r="G17" s="6"/>
    </row>
    <row r="18" customFormat="false" ht="15" hidden="false" customHeight="false" outlineLevel="0" collapsed="false">
      <c r="A18" s="4"/>
      <c r="G18" s="6"/>
    </row>
    <row r="19" customFormat="false" ht="15" hidden="false" customHeight="false" outlineLevel="0" collapsed="false">
      <c r="A19" s="4"/>
      <c r="G19" s="6"/>
    </row>
    <row r="20" customFormat="false" ht="15" hidden="false" customHeight="false" outlineLevel="0" collapsed="false">
      <c r="A20" s="4"/>
      <c r="G20" s="6"/>
    </row>
    <row r="21" customFormat="false" ht="15" hidden="false" customHeight="false" outlineLevel="0" collapsed="false">
      <c r="A21" s="4"/>
      <c r="G21" s="6"/>
    </row>
    <row r="22" customFormat="false" ht="15" hidden="false" customHeight="false" outlineLevel="0" collapsed="false">
      <c r="A22" s="4"/>
      <c r="G22" s="6"/>
    </row>
    <row r="23" customFormat="false" ht="15" hidden="false" customHeight="false" outlineLevel="0" collapsed="false">
      <c r="A23" s="4"/>
      <c r="G23" s="6"/>
    </row>
    <row r="24" customFormat="false" ht="15" hidden="false" customHeight="false" outlineLevel="0" collapsed="false">
      <c r="A24" s="4"/>
      <c r="G24" s="6"/>
    </row>
    <row r="25" customFormat="false" ht="15" hidden="false" customHeight="false" outlineLevel="0" collapsed="false">
      <c r="A25" s="4"/>
      <c r="G25" s="6"/>
    </row>
    <row r="26" customFormat="false" ht="15" hidden="false" customHeight="false" outlineLevel="0" collapsed="false">
      <c r="A26" s="4"/>
      <c r="G26" s="6"/>
    </row>
    <row r="27" customFormat="false" ht="15" hidden="false" customHeight="false" outlineLevel="0" collapsed="false">
      <c r="A27" s="4"/>
      <c r="G27" s="6"/>
    </row>
    <row r="28" customFormat="false" ht="15" hidden="false" customHeight="false" outlineLevel="0" collapsed="false">
      <c r="A28" s="4"/>
      <c r="G28" s="6"/>
    </row>
    <row r="29" customFormat="false" ht="15" hidden="false" customHeight="false" outlineLevel="0" collapsed="false">
      <c r="A29" s="4"/>
      <c r="G29" s="6"/>
    </row>
    <row r="30" customFormat="false" ht="15" hidden="false" customHeight="false" outlineLevel="0" collapsed="false">
      <c r="A30" s="4"/>
      <c r="G30" s="6"/>
    </row>
    <row r="31" customFormat="false" ht="15" hidden="false" customHeight="false" outlineLevel="0" collapsed="false">
      <c r="A31" s="4"/>
      <c r="G31" s="6"/>
    </row>
    <row r="32" customFormat="false" ht="15" hidden="false" customHeight="false" outlineLevel="0" collapsed="false">
      <c r="A32" s="4"/>
      <c r="G32" s="6"/>
    </row>
    <row r="33" customFormat="false" ht="15" hidden="false" customHeight="false" outlineLevel="0" collapsed="false">
      <c r="A33" s="4"/>
      <c r="G33" s="6"/>
    </row>
    <row r="34" customFormat="false" ht="15" hidden="false" customHeight="false" outlineLevel="0" collapsed="false">
      <c r="A34" s="4"/>
      <c r="G34" s="6"/>
    </row>
    <row r="35" customFormat="false" ht="15" hidden="false" customHeight="false" outlineLevel="0" collapsed="false">
      <c r="A35" s="4"/>
      <c r="G35" s="6"/>
    </row>
    <row r="36" customFormat="false" ht="15" hidden="false" customHeight="false" outlineLevel="0" collapsed="false">
      <c r="A36" s="4"/>
      <c r="G36" s="6"/>
    </row>
    <row r="37" customFormat="false" ht="15" hidden="false" customHeight="false" outlineLevel="0" collapsed="false">
      <c r="A37" s="4"/>
      <c r="G37" s="6"/>
    </row>
    <row r="38" customFormat="false" ht="15" hidden="false" customHeight="false" outlineLevel="0" collapsed="false">
      <c r="A38" s="4"/>
      <c r="G38" s="6"/>
    </row>
    <row r="39" customFormat="false" ht="15" hidden="false" customHeight="false" outlineLevel="0" collapsed="false">
      <c r="A39" s="4"/>
      <c r="G39" s="6"/>
    </row>
    <row r="40" customFormat="false" ht="15" hidden="false" customHeight="false" outlineLevel="0" collapsed="false">
      <c r="A40" s="4"/>
      <c r="G40" s="6"/>
    </row>
    <row r="41" customFormat="false" ht="15" hidden="false" customHeight="false" outlineLevel="0" collapsed="false">
      <c r="A41" s="4"/>
      <c r="G41" s="6"/>
    </row>
    <row r="42" customFormat="false" ht="15" hidden="false" customHeight="false" outlineLevel="0" collapsed="false">
      <c r="A42" s="4"/>
      <c r="G42" s="6"/>
    </row>
    <row r="43" customFormat="false" ht="15" hidden="false" customHeight="false" outlineLevel="0" collapsed="false">
      <c r="A43" s="4"/>
      <c r="G43" s="6"/>
    </row>
    <row r="44" customFormat="false" ht="15" hidden="false" customHeight="false" outlineLevel="0" collapsed="false">
      <c r="A44" s="4"/>
      <c r="G44" s="6"/>
    </row>
    <row r="45" customFormat="false" ht="15" hidden="false" customHeight="false" outlineLevel="0" collapsed="false">
      <c r="A45" s="4"/>
      <c r="G45" s="6"/>
    </row>
    <row r="46" customFormat="false" ht="15" hidden="false" customHeight="false" outlineLevel="0" collapsed="false">
      <c r="A46" s="4"/>
      <c r="G46" s="6"/>
    </row>
    <row r="47" customFormat="false" ht="15" hidden="false" customHeight="false" outlineLevel="0" collapsed="false">
      <c r="A47" s="4"/>
      <c r="G47" s="6"/>
    </row>
    <row r="48" customFormat="false" ht="15" hidden="false" customHeight="false" outlineLevel="0" collapsed="false">
      <c r="A48" s="4"/>
      <c r="G48" s="6"/>
    </row>
    <row r="49" customFormat="false" ht="15" hidden="false" customHeight="false" outlineLevel="0" collapsed="false">
      <c r="A49" s="4"/>
      <c r="G49" s="6"/>
    </row>
    <row r="50" customFormat="false" ht="15" hidden="false" customHeight="false" outlineLevel="0" collapsed="false">
      <c r="A50" s="4"/>
      <c r="G50" s="6"/>
    </row>
    <row r="51" customFormat="false" ht="15" hidden="false" customHeight="false" outlineLevel="0" collapsed="false">
      <c r="A51" s="4"/>
      <c r="G51" s="6"/>
    </row>
    <row r="52" customFormat="false" ht="15" hidden="false" customHeight="false" outlineLevel="0" collapsed="false">
      <c r="A52" s="4"/>
      <c r="G52" s="6"/>
    </row>
    <row r="53" customFormat="false" ht="15" hidden="false" customHeight="false" outlineLevel="0" collapsed="false">
      <c r="A53" s="4"/>
      <c r="G53" s="6"/>
    </row>
    <row r="54" customFormat="false" ht="15" hidden="false" customHeight="false" outlineLevel="0" collapsed="false">
      <c r="A54" s="4"/>
      <c r="G54" s="6"/>
    </row>
    <row r="55" customFormat="false" ht="15" hidden="false" customHeight="false" outlineLevel="0" collapsed="false">
      <c r="A55" s="4"/>
      <c r="G55" s="6"/>
    </row>
    <row r="56" customFormat="false" ht="15" hidden="false" customHeight="false" outlineLevel="0" collapsed="false">
      <c r="A56" s="4"/>
      <c r="G56" s="6"/>
    </row>
    <row r="57" customFormat="false" ht="15" hidden="false" customHeight="false" outlineLevel="0" collapsed="false">
      <c r="A57" s="4"/>
      <c r="G57" s="6"/>
    </row>
    <row r="58" customFormat="false" ht="15" hidden="false" customHeight="false" outlineLevel="0" collapsed="false">
      <c r="A58" s="4" t="s">
        <v>10077</v>
      </c>
      <c r="G58" s="6"/>
    </row>
    <row r="59" customFormat="false" ht="15" hidden="false" customHeight="false" outlineLevel="0" collapsed="false">
      <c r="A59" s="4"/>
      <c r="G59" s="6"/>
    </row>
    <row r="60" customFormat="false" ht="15" hidden="false" customHeight="false" outlineLevel="0" collapsed="false">
      <c r="A60" s="16"/>
      <c r="B60" s="17"/>
      <c r="C60" s="17"/>
      <c r="D60" s="17"/>
      <c r="E60" s="17"/>
      <c r="F60" s="17"/>
      <c r="G60" s="18"/>
    </row>
  </sheetData>
  <mergeCells count="3">
    <mergeCell ref="A1:C3"/>
    <mergeCell ref="D1:G1"/>
    <mergeCell ref="D2:F3"/>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2F5597"/>
    <pageSetUpPr fitToPage="true"/>
  </sheetPr>
  <dimension ref="A1:AB34"/>
  <sheetViews>
    <sheetView showFormulas="false" showGridLines="false" showRowColHeaders="true" showZeros="true" rightToLeft="false" tabSelected="true" showOutlineSymbols="true" defaultGridColor="true" view="normal" topLeftCell="A1" colorId="64" zoomScale="90" zoomScaleNormal="90" zoomScalePageLayoutView="100" workbookViewId="0">
      <pane xSplit="6" ySplit="6" topLeftCell="G7" activePane="bottomRight" state="frozen"/>
      <selection pane="topLeft" activeCell="A1" activeCellId="0" sqref="A1"/>
      <selection pane="topRight" activeCell="G1" activeCellId="0" sqref="G1"/>
      <selection pane="bottomLeft" activeCell="A7" activeCellId="0" sqref="A7"/>
      <selection pane="bottomRight" activeCell="C14" activeCellId="0" sqref="C14"/>
    </sheetView>
  </sheetViews>
  <sheetFormatPr defaultColWidth="8.73046875" defaultRowHeight="15" zeroHeight="false" outlineLevelRow="0" outlineLevelCol="0"/>
  <cols>
    <col collapsed="false" customWidth="true" hidden="false" outlineLevel="0" max="1" min="1" style="19" width="5.57"/>
    <col collapsed="false" customWidth="true" hidden="false" outlineLevel="0" max="2" min="2" style="19" width="10"/>
    <col collapsed="false" customWidth="true" hidden="false" outlineLevel="0" max="3" min="3" style="19" width="62.42"/>
    <col collapsed="false" customWidth="true" hidden="false" outlineLevel="0" max="4" min="4" style="20" width="5.43"/>
    <col collapsed="false" customWidth="true" hidden="false" outlineLevel="0" max="5" min="5" style="20" width="13.7"/>
    <col collapsed="false" customWidth="true" hidden="false" outlineLevel="0" max="6" min="6" style="20" width="4.86"/>
    <col collapsed="false" customWidth="true" hidden="false" outlineLevel="0" max="7" min="7" style="20" width="13.7"/>
    <col collapsed="false" customWidth="true" hidden="false" outlineLevel="0" max="8" min="8" style="20" width="11.99"/>
    <col collapsed="false" customWidth="true" hidden="false" outlineLevel="0" max="9" min="9" style="20" width="14.01"/>
    <col collapsed="false" customWidth="true" hidden="false" outlineLevel="0" max="10" min="10" style="20" width="12.71"/>
    <col collapsed="false" customWidth="true" hidden="false" outlineLevel="0" max="11" min="11" style="20" width="15.15"/>
    <col collapsed="false" customWidth="true" hidden="false" outlineLevel="0" max="12" min="12" style="20" width="13.57"/>
    <col collapsed="false" customWidth="true" hidden="false" outlineLevel="0" max="13" min="13" style="20" width="14.69"/>
    <col collapsed="false" customWidth="true" hidden="false" outlineLevel="0" max="14" min="14" style="20" width="14.43"/>
    <col collapsed="false" customWidth="true" hidden="false" outlineLevel="0" max="15" min="15" style="20" width="10.71"/>
    <col collapsed="false" customWidth="true" hidden="false" outlineLevel="0" max="16" min="16" style="0" width="21.43"/>
    <col collapsed="false" customWidth="true" hidden="false" outlineLevel="0" max="17" min="17" style="0" width="29.57"/>
    <col collapsed="false" customWidth="true" hidden="false" outlineLevel="0" max="18" min="18" style="0" width="13.86"/>
    <col collapsed="false" customWidth="true" hidden="false" outlineLevel="0" max="19" min="19" style="0" width="10.85"/>
    <col collapsed="false" customWidth="true" hidden="false" outlineLevel="0" max="21" min="21" style="0" width="10.71"/>
    <col collapsed="false" customWidth="true" hidden="false" outlineLevel="0" max="24" min="24" style="0" width="16.71"/>
    <col collapsed="false" customWidth="true" hidden="false" outlineLevel="0" max="25" min="25" style="0" width="13.86"/>
    <col collapsed="false" customWidth="true" hidden="false" outlineLevel="0" max="27" min="26" style="0" width="11.71"/>
    <col collapsed="false" customWidth="true" hidden="false" outlineLevel="0" max="28" min="28" style="0" width="12.14"/>
  </cols>
  <sheetData>
    <row r="1" s="27" customFormat="true" ht="22.5" hidden="false" customHeight="true" outlineLevel="0" collapsed="false">
      <c r="A1" s="21"/>
      <c r="B1" s="22"/>
      <c r="C1" s="23" t="s">
        <v>20</v>
      </c>
      <c r="D1" s="24" t="s">
        <v>21</v>
      </c>
      <c r="E1" s="24"/>
      <c r="F1" s="24"/>
      <c r="G1" s="24"/>
      <c r="H1" s="24"/>
      <c r="I1" s="24"/>
      <c r="J1" s="24"/>
      <c r="K1" s="25"/>
      <c r="L1" s="25"/>
      <c r="M1" s="25"/>
      <c r="N1" s="26"/>
      <c r="O1" s="26"/>
    </row>
    <row r="2" s="27" customFormat="true" ht="22.5" hidden="false" customHeight="true" outlineLevel="0" collapsed="false">
      <c r="A2" s="28"/>
      <c r="B2" s="29" t="s">
        <v>0</v>
      </c>
      <c r="C2" s="30"/>
      <c r="D2" s="31" t="str">
        <f aca="false">CAPA!E18</f>
        <v>REF. CONTRATAÇÃO DE EMPRESA ESPECIALIZADA NA PRESTAÇÃO DE SERVIÇO MANUTENÇÃO CORRETIVA EM NOBREAKS</v>
      </c>
      <c r="E2" s="31"/>
      <c r="F2" s="31"/>
      <c r="G2" s="31"/>
      <c r="H2" s="31"/>
      <c r="I2" s="31"/>
      <c r="J2" s="32" t="n">
        <f aca="false">CAPA!E11</f>
        <v>44778</v>
      </c>
      <c r="K2" s="25"/>
      <c r="L2" s="25"/>
      <c r="M2" s="25"/>
      <c r="N2" s="26"/>
      <c r="O2" s="26"/>
    </row>
    <row r="3" s="27" customFormat="true" ht="22.5" hidden="false" customHeight="true" outlineLevel="0" collapsed="false">
      <c r="A3" s="33"/>
      <c r="B3" s="34" t="s">
        <v>2</v>
      </c>
      <c r="C3" s="35"/>
      <c r="D3" s="31"/>
      <c r="E3" s="31"/>
      <c r="F3" s="31"/>
      <c r="G3" s="31"/>
      <c r="H3" s="31"/>
      <c r="I3" s="31"/>
      <c r="J3" s="36" t="str">
        <f aca="false">CAPA!E14</f>
        <v>SINAPI-DEZ/2021</v>
      </c>
      <c r="K3" s="25"/>
      <c r="L3" s="25"/>
      <c r="M3" s="25"/>
      <c r="N3" s="26"/>
      <c r="O3" s="26"/>
    </row>
    <row r="4" s="45" customFormat="true" ht="24.75" hidden="false" customHeight="true" outlineLevel="0" collapsed="false">
      <c r="A4" s="37" t="s">
        <v>22</v>
      </c>
      <c r="B4" s="38" t="s">
        <v>23</v>
      </c>
      <c r="C4" s="38" t="s">
        <v>24</v>
      </c>
      <c r="D4" s="39" t="s">
        <v>25</v>
      </c>
      <c r="E4" s="40" t="s">
        <v>26</v>
      </c>
      <c r="F4" s="41" t="s">
        <v>27</v>
      </c>
      <c r="G4" s="42" t="s">
        <v>28</v>
      </c>
      <c r="H4" s="42"/>
      <c r="I4" s="42" t="s">
        <v>29</v>
      </c>
      <c r="J4" s="42"/>
      <c r="K4" s="43" t="s">
        <v>30</v>
      </c>
      <c r="L4" s="43"/>
      <c r="M4" s="43" t="s">
        <v>31</v>
      </c>
      <c r="N4" s="44"/>
      <c r="O4" s="44"/>
    </row>
    <row r="5" s="45" customFormat="true" ht="15" hidden="false" customHeight="false" outlineLevel="0" collapsed="false">
      <c r="A5" s="37"/>
      <c r="B5" s="38"/>
      <c r="C5" s="38"/>
      <c r="D5" s="39"/>
      <c r="E5" s="40"/>
      <c r="F5" s="41"/>
      <c r="G5" s="43" t="s">
        <v>32</v>
      </c>
      <c r="H5" s="43" t="s">
        <v>33</v>
      </c>
      <c r="I5" s="43" t="s">
        <v>32</v>
      </c>
      <c r="J5" s="43" t="s">
        <v>33</v>
      </c>
      <c r="K5" s="43" t="s">
        <v>32</v>
      </c>
      <c r="L5" s="43" t="s">
        <v>33</v>
      </c>
      <c r="M5" s="43"/>
      <c r="N5" s="44"/>
      <c r="O5" s="44"/>
    </row>
    <row r="6" customFormat="false" ht="22.35" hidden="false" customHeight="false" outlineLevel="0" collapsed="false">
      <c r="A6" s="46" t="s">
        <v>34</v>
      </c>
      <c r="B6" s="47" t="s">
        <v>35</v>
      </c>
      <c r="C6" s="48" t="s">
        <v>36</v>
      </c>
      <c r="D6" s="49"/>
      <c r="E6" s="50"/>
      <c r="F6" s="50"/>
      <c r="G6" s="51" t="n">
        <f aca="false">SUBTOTAL(9,G7:G16)</f>
        <v>0</v>
      </c>
      <c r="H6" s="51" t="n">
        <f aca="false">SUM(H7:H16)</f>
        <v>0</v>
      </c>
      <c r="I6" s="51" t="n">
        <f aca="false">SUM(I7:I16)</f>
        <v>0</v>
      </c>
      <c r="J6" s="51" t="n">
        <f aca="false">SUM(J7:J16)</f>
        <v>0</v>
      </c>
      <c r="K6" s="51" t="n">
        <f aca="false">SUM(K7:K16)</f>
        <v>0</v>
      </c>
      <c r="L6" s="51" t="n">
        <f aca="false">SUM(L7:L16)</f>
        <v>0</v>
      </c>
      <c r="M6" s="51" t="n">
        <f aca="false">SUM(M7:M16)</f>
        <v>0</v>
      </c>
      <c r="N6" s="52"/>
      <c r="O6" s="52"/>
    </row>
    <row r="7" customFormat="false" ht="15" hidden="false" customHeight="false" outlineLevel="0" collapsed="false">
      <c r="A7" s="53"/>
      <c r="B7" s="54" t="s">
        <v>37</v>
      </c>
      <c r="C7" s="53" t="s">
        <v>38</v>
      </c>
      <c r="D7" s="55" t="s">
        <v>39</v>
      </c>
      <c r="E7" s="56" t="n">
        <v>10</v>
      </c>
      <c r="F7" s="57" t="n">
        <v>1</v>
      </c>
      <c r="G7" s="58"/>
      <c r="H7" s="58"/>
      <c r="I7" s="59" t="n">
        <f aca="false">G7*F7*E7</f>
        <v>0</v>
      </c>
      <c r="J7" s="59" t="n">
        <f aca="false">H7*F7*E7</f>
        <v>0</v>
      </c>
      <c r="K7" s="59" t="n">
        <f aca="false">I7+I7*BDI_MAT</f>
        <v>0</v>
      </c>
      <c r="L7" s="59" t="n">
        <f aca="false">J7+J7*BDI_MDO</f>
        <v>0</v>
      </c>
      <c r="M7" s="59" t="n">
        <f aca="false">K7+L7</f>
        <v>0</v>
      </c>
      <c r="N7" s="60" t="n">
        <f aca="false">G7+G7*BDI_MAT</f>
        <v>0</v>
      </c>
      <c r="O7" s="60" t="n">
        <f aca="false">H7+H7*BDI_MDO</f>
        <v>0</v>
      </c>
      <c r="P7" s="61"/>
    </row>
    <row r="8" customFormat="false" ht="26.25" hidden="false" customHeight="false" outlineLevel="0" collapsed="false">
      <c r="A8" s="53"/>
      <c r="B8" s="54" t="s">
        <v>40</v>
      </c>
      <c r="C8" s="53" t="s">
        <v>41</v>
      </c>
      <c r="D8" s="55" t="s">
        <v>42</v>
      </c>
      <c r="E8" s="62" t="n">
        <v>10</v>
      </c>
      <c r="F8" s="57" t="n">
        <v>1</v>
      </c>
      <c r="G8" s="58"/>
      <c r="H8" s="58"/>
      <c r="I8" s="59" t="n">
        <f aca="false">G8*F8*E8</f>
        <v>0</v>
      </c>
      <c r="J8" s="59" t="n">
        <f aca="false">H8*F8*E8</f>
        <v>0</v>
      </c>
      <c r="K8" s="59" t="n">
        <f aca="false">I8+I8*BDI_MAT</f>
        <v>0</v>
      </c>
      <c r="L8" s="59" t="n">
        <f aca="false">J8+J8*BDI_MDO</f>
        <v>0</v>
      </c>
      <c r="M8" s="59" t="n">
        <f aca="false">K8+L8</f>
        <v>0</v>
      </c>
      <c r="N8" s="60" t="n">
        <f aca="false">G8+G8*BDI_MAT</f>
        <v>0</v>
      </c>
      <c r="O8" s="60" t="n">
        <f aca="false">H8+H8*BDI_MDO</f>
        <v>0</v>
      </c>
      <c r="P8" s="61"/>
    </row>
    <row r="9" customFormat="false" ht="26.25" hidden="false" customHeight="false" outlineLevel="0" collapsed="false">
      <c r="A9" s="53"/>
      <c r="B9" s="54" t="s">
        <v>43</v>
      </c>
      <c r="C9" s="53" t="s">
        <v>44</v>
      </c>
      <c r="D9" s="55" t="s">
        <v>42</v>
      </c>
      <c r="E9" s="62" t="n">
        <v>10</v>
      </c>
      <c r="F9" s="57" t="n">
        <v>1</v>
      </c>
      <c r="G9" s="58"/>
      <c r="H9" s="58"/>
      <c r="I9" s="59" t="n">
        <f aca="false">G9*F9*E9</f>
        <v>0</v>
      </c>
      <c r="J9" s="59" t="n">
        <f aca="false">H9*F9*E9</f>
        <v>0</v>
      </c>
      <c r="K9" s="59" t="n">
        <f aca="false">I9+I9*BDI_MAT</f>
        <v>0</v>
      </c>
      <c r="L9" s="59" t="n">
        <f aca="false">J9+J9*BDI_MDO</f>
        <v>0</v>
      </c>
      <c r="M9" s="59" t="n">
        <f aca="false">K9+L9</f>
        <v>0</v>
      </c>
      <c r="N9" s="60" t="n">
        <f aca="false">G9+G9*BDI_MAT</f>
        <v>0</v>
      </c>
      <c r="O9" s="60" t="n">
        <f aca="false">H9+H9*BDI_MDO</f>
        <v>0</v>
      </c>
      <c r="P9" s="61"/>
    </row>
    <row r="10" customFormat="false" ht="15" hidden="false" customHeight="false" outlineLevel="0" collapsed="false">
      <c r="A10" s="53"/>
      <c r="B10" s="54" t="s">
        <v>45</v>
      </c>
      <c r="C10" s="53" t="s">
        <v>46</v>
      </c>
      <c r="D10" s="55" t="s">
        <v>42</v>
      </c>
      <c r="E10" s="62" t="n">
        <v>10</v>
      </c>
      <c r="F10" s="57" t="n">
        <v>2</v>
      </c>
      <c r="G10" s="58"/>
      <c r="H10" s="58"/>
      <c r="I10" s="59" t="n">
        <f aca="false">G10*F10*E10</f>
        <v>0</v>
      </c>
      <c r="J10" s="59" t="n">
        <f aca="false">H10*F10*E10</f>
        <v>0</v>
      </c>
      <c r="K10" s="59" t="n">
        <f aca="false">I10+I10*BDI_MAT</f>
        <v>0</v>
      </c>
      <c r="L10" s="59" t="n">
        <f aca="false">J10+J10*BDI_MDO</f>
        <v>0</v>
      </c>
      <c r="M10" s="59" t="n">
        <f aca="false">K10+L10</f>
        <v>0</v>
      </c>
      <c r="N10" s="60" t="n">
        <f aca="false">G10+G10*BDI_MAT</f>
        <v>0</v>
      </c>
      <c r="O10" s="60" t="n">
        <f aca="false">H10+H10*BDI_MDO</f>
        <v>0</v>
      </c>
      <c r="P10" s="61"/>
    </row>
    <row r="11" customFormat="false" ht="26.25" hidden="false" customHeight="false" outlineLevel="0" collapsed="false">
      <c r="A11" s="53"/>
      <c r="B11" s="54" t="s">
        <v>47</v>
      </c>
      <c r="C11" s="53" t="s">
        <v>48</v>
      </c>
      <c r="D11" s="55" t="s">
        <v>42</v>
      </c>
      <c r="E11" s="62" t="n">
        <v>4</v>
      </c>
      <c r="F11" s="57" t="n">
        <v>1</v>
      </c>
      <c r="G11" s="58"/>
      <c r="H11" s="58"/>
      <c r="I11" s="59" t="n">
        <f aca="false">G11*F11*E11</f>
        <v>0</v>
      </c>
      <c r="J11" s="59" t="n">
        <f aca="false">H11*F11*E11</f>
        <v>0</v>
      </c>
      <c r="K11" s="59" t="n">
        <f aca="false">I11+I11*BDI_MAT</f>
        <v>0</v>
      </c>
      <c r="L11" s="59" t="n">
        <f aca="false">J11+J11*BDI_MDO</f>
        <v>0</v>
      </c>
      <c r="M11" s="59" t="n">
        <f aca="false">K11+L11</f>
        <v>0</v>
      </c>
      <c r="N11" s="60" t="n">
        <f aca="false">G11+G11*BDI_MAT</f>
        <v>0</v>
      </c>
      <c r="O11" s="60" t="n">
        <f aca="false">H11+H11*BDI_MDO</f>
        <v>0</v>
      </c>
      <c r="P11" s="61"/>
      <c r="Q11" s="63" t="s">
        <v>49</v>
      </c>
      <c r="R11" s="64" t="s">
        <v>50</v>
      </c>
      <c r="S11" s="63" t="s">
        <v>49</v>
      </c>
      <c r="T11" s="64" t="s">
        <v>50</v>
      </c>
      <c r="U11" s="65" t="s">
        <v>51</v>
      </c>
      <c r="W11" s="61"/>
      <c r="X11" s="63" t="s">
        <v>49</v>
      </c>
      <c r="Y11" s="64" t="s">
        <v>50</v>
      </c>
      <c r="Z11" s="63" t="s">
        <v>49</v>
      </c>
      <c r="AA11" s="64" t="s">
        <v>50</v>
      </c>
      <c r="AB11" s="65" t="s">
        <v>51</v>
      </c>
    </row>
    <row r="12" customFormat="false" ht="26.25" hidden="false" customHeight="false" outlineLevel="0" collapsed="false">
      <c r="A12" s="53"/>
      <c r="B12" s="54" t="s">
        <v>52</v>
      </c>
      <c r="C12" s="53" t="s">
        <v>53</v>
      </c>
      <c r="D12" s="55" t="s">
        <v>42</v>
      </c>
      <c r="E12" s="62" t="n">
        <v>4</v>
      </c>
      <c r="F12" s="57" t="n">
        <v>1</v>
      </c>
      <c r="G12" s="58"/>
      <c r="H12" s="58"/>
      <c r="I12" s="59" t="n">
        <f aca="false">G12*F12*E12</f>
        <v>0</v>
      </c>
      <c r="J12" s="59" t="n">
        <f aca="false">H12*F12*E12</f>
        <v>0</v>
      </c>
      <c r="K12" s="59" t="n">
        <f aca="false">I12+I12*BDI_MAT</f>
        <v>0</v>
      </c>
      <c r="L12" s="59" t="n">
        <f aca="false">J12+J12*BDI_MDO</f>
        <v>0</v>
      </c>
      <c r="M12" s="59" t="n">
        <f aca="false">K12+L12</f>
        <v>0</v>
      </c>
      <c r="N12" s="60" t="n">
        <f aca="false">G12+G12*BDI_MAT</f>
        <v>0</v>
      </c>
      <c r="O12" s="60" t="n">
        <f aca="false">H12+H12*BDI_MDO</f>
        <v>0</v>
      </c>
      <c r="P12" s="61"/>
      <c r="Q12" s="63"/>
      <c r="R12" s="64"/>
      <c r="S12" s="63"/>
      <c r="T12" s="64"/>
      <c r="U12" s="65"/>
      <c r="W12" s="61"/>
      <c r="X12" s="63"/>
      <c r="Y12" s="64"/>
      <c r="Z12" s="63"/>
      <c r="AA12" s="64"/>
      <c r="AB12" s="65"/>
    </row>
    <row r="13" customFormat="false" ht="15" hidden="false" customHeight="true" outlineLevel="0" collapsed="false">
      <c r="A13" s="53"/>
      <c r="B13" s="54" t="s">
        <v>54</v>
      </c>
      <c r="C13" s="53" t="s">
        <v>55</v>
      </c>
      <c r="D13" s="55" t="s">
        <v>42</v>
      </c>
      <c r="E13" s="62" t="n">
        <v>5</v>
      </c>
      <c r="F13" s="57" t="n">
        <v>2</v>
      </c>
      <c r="G13" s="58"/>
      <c r="H13" s="58"/>
      <c r="I13" s="59" t="n">
        <f aca="false">G13*F13*E13</f>
        <v>0</v>
      </c>
      <c r="J13" s="59" t="n">
        <f aca="false">H13*F13*E13</f>
        <v>0</v>
      </c>
      <c r="K13" s="59" t="n">
        <f aca="false">I13+I13*BDI_MAT</f>
        <v>0</v>
      </c>
      <c r="L13" s="59" t="n">
        <f aca="false">J13+J13*BDI_MDO</f>
        <v>0</v>
      </c>
      <c r="M13" s="59" t="n">
        <f aca="false">K13+L13</f>
        <v>0</v>
      </c>
      <c r="N13" s="60" t="n">
        <f aca="false">G13+G13*BDI_MAT</f>
        <v>0</v>
      </c>
      <c r="O13" s="60" t="n">
        <f aca="false">H13+H13*BDI_MDO</f>
        <v>0</v>
      </c>
      <c r="P13" s="61"/>
      <c r="Q13" s="66" t="n">
        <f aca="false">G13</f>
        <v>0</v>
      </c>
      <c r="R13" s="67" t="n">
        <f aca="false">H13</f>
        <v>0</v>
      </c>
      <c r="S13" s="66" t="n">
        <f aca="false">Q13+Q13*BDI_MAT</f>
        <v>0</v>
      </c>
      <c r="T13" s="67" t="n">
        <f aca="false">R13+R13*BDI_MDO</f>
        <v>0</v>
      </c>
      <c r="U13" s="68" t="n">
        <f aca="false">SUM(S13:T13)</f>
        <v>0</v>
      </c>
      <c r="W13" s="61"/>
      <c r="X13" s="66" t="n">
        <f aca="false">Q13</f>
        <v>0</v>
      </c>
      <c r="Y13" s="67" t="n">
        <f aca="false">R13</f>
        <v>0</v>
      </c>
      <c r="Z13" s="66" t="n">
        <f aca="false">X13+X13*BDI_MAT</f>
        <v>0</v>
      </c>
      <c r="AA13" s="67" t="n">
        <f aca="false">Y13+Y13*BDI_MDO</f>
        <v>0</v>
      </c>
      <c r="AB13" s="68" t="n">
        <f aca="false">SUM(Z13:AA13)</f>
        <v>0</v>
      </c>
    </row>
    <row r="14" customFormat="false" ht="15" hidden="false" customHeight="false" outlineLevel="0" collapsed="false">
      <c r="A14" s="53"/>
      <c r="B14" s="54" t="s">
        <v>56</v>
      </c>
      <c r="C14" s="53" t="s">
        <v>57</v>
      </c>
      <c r="D14" s="55" t="s">
        <v>42</v>
      </c>
      <c r="E14" s="62" t="n">
        <v>2</v>
      </c>
      <c r="F14" s="57" t="n">
        <v>1</v>
      </c>
      <c r="G14" s="58"/>
      <c r="H14" s="58"/>
      <c r="I14" s="59" t="n">
        <f aca="false">G14*F14*E14</f>
        <v>0</v>
      </c>
      <c r="J14" s="59" t="n">
        <f aca="false">H14*F14*E14</f>
        <v>0</v>
      </c>
      <c r="K14" s="59" t="n">
        <f aca="false">I14+I14*BDI_MAT</f>
        <v>0</v>
      </c>
      <c r="L14" s="59" t="n">
        <f aca="false">J14+J14*BDI_MDO</f>
        <v>0</v>
      </c>
      <c r="M14" s="59" t="n">
        <f aca="false">K14+L14</f>
        <v>0</v>
      </c>
      <c r="N14" s="60" t="n">
        <f aca="false">G14+G14*BDI_MAT</f>
        <v>0</v>
      </c>
      <c r="O14" s="60" t="n">
        <f aca="false">H14+H14*BDI_MDO</f>
        <v>0</v>
      </c>
      <c r="P14" s="69" t="s">
        <v>58</v>
      </c>
      <c r="Q14" s="70" t="s">
        <v>59</v>
      </c>
      <c r="R14" s="71" t="n">
        <v>3204.06695333333</v>
      </c>
      <c r="W14" s="69" t="s">
        <v>58</v>
      </c>
      <c r="X14" s="0" t="s">
        <v>60</v>
      </c>
      <c r="Y14" s="71" t="n">
        <v>3588.266655</v>
      </c>
    </row>
    <row r="15" customFormat="false" ht="15" hidden="false" customHeight="false" outlineLevel="0" collapsed="false">
      <c r="A15" s="53"/>
      <c r="B15" s="54" t="s">
        <v>61</v>
      </c>
      <c r="C15" s="53" t="s">
        <v>62</v>
      </c>
      <c r="D15" s="72" t="s">
        <v>42</v>
      </c>
      <c r="E15" s="62" t="n">
        <v>1</v>
      </c>
      <c r="F15" s="55" t="n">
        <v>1</v>
      </c>
      <c r="G15" s="58"/>
      <c r="H15" s="58"/>
      <c r="I15" s="73" t="n">
        <f aca="false">G15</f>
        <v>0</v>
      </c>
      <c r="J15" s="73" t="n">
        <v>0</v>
      </c>
      <c r="K15" s="59" t="n">
        <f aca="false">I15+I15*BDI_MAT</f>
        <v>0</v>
      </c>
      <c r="L15" s="59" t="n">
        <f aca="false">J15+J15*BDI_MDO</f>
        <v>0</v>
      </c>
      <c r="M15" s="59" t="n">
        <f aca="false">K15+L15</f>
        <v>0</v>
      </c>
      <c r="N15" s="60" t="n">
        <f aca="false">G15+G15*BDI_MAT</f>
        <v>0</v>
      </c>
      <c r="O15" s="60" t="n">
        <f aca="false">H15+H15*BDI_MDO</f>
        <v>0</v>
      </c>
      <c r="P15" s="69"/>
      <c r="Q15" s="70"/>
      <c r="R15" s="71"/>
      <c r="W15" s="69"/>
      <c r="Y15" s="71"/>
    </row>
    <row r="16" customFormat="false" ht="15" hidden="false" customHeight="false" outlineLevel="0" collapsed="false">
      <c r="A16" s="53"/>
      <c r="B16" s="54" t="s">
        <v>63</v>
      </c>
      <c r="C16" s="53" t="s">
        <v>64</v>
      </c>
      <c r="D16" s="72" t="s">
        <v>42</v>
      </c>
      <c r="E16" s="62" t="n">
        <v>1</v>
      </c>
      <c r="F16" s="55" t="n">
        <v>1</v>
      </c>
      <c r="G16" s="58"/>
      <c r="H16" s="58"/>
      <c r="I16" s="73" t="n">
        <f aca="false">G16</f>
        <v>0</v>
      </c>
      <c r="J16" s="73" t="n">
        <v>0</v>
      </c>
      <c r="K16" s="59" t="n">
        <f aca="false">I16+I16*BDI_MAT</f>
        <v>0</v>
      </c>
      <c r="L16" s="59" t="n">
        <f aca="false">J16+J16*BDI_MDO</f>
        <v>0</v>
      </c>
      <c r="M16" s="59" t="n">
        <f aca="false">K16+L16</f>
        <v>0</v>
      </c>
      <c r="N16" s="60" t="n">
        <f aca="false">G16+G16*BDI_MAT</f>
        <v>0</v>
      </c>
      <c r="O16" s="60" t="n">
        <f aca="false">H16+H16*BDI_MDO</f>
        <v>0</v>
      </c>
      <c r="P16" s="61"/>
      <c r="Q16" s="70" t="s">
        <v>65</v>
      </c>
      <c r="R16" s="71" t="n">
        <v>1088.43172666667</v>
      </c>
      <c r="W16" s="61"/>
      <c r="X16" s="0" t="s">
        <v>66</v>
      </c>
      <c r="Y16" s="71" t="n">
        <v>308.976725</v>
      </c>
    </row>
    <row r="17" customFormat="false" ht="15" hidden="false" customHeight="false" outlineLevel="0" collapsed="false">
      <c r="A17" s="74"/>
      <c r="B17" s="75"/>
      <c r="C17" s="76"/>
      <c r="D17" s="77"/>
      <c r="E17" s="78"/>
      <c r="F17" s="78"/>
      <c r="G17" s="79"/>
      <c r="H17" s="80"/>
      <c r="I17" s="81"/>
      <c r="J17" s="81"/>
      <c r="K17" s="59"/>
      <c r="L17" s="59"/>
      <c r="M17" s="59"/>
      <c r="N17" s="60"/>
      <c r="O17" s="60"/>
      <c r="Q17" s="70" t="s">
        <v>67</v>
      </c>
      <c r="R17" s="71" t="n">
        <v>596.389326666667</v>
      </c>
      <c r="X17" s="70"/>
      <c r="Y17" s="71"/>
    </row>
    <row r="18" s="84" customFormat="true" ht="15" hidden="false" customHeight="false" outlineLevel="0" collapsed="false">
      <c r="A18" s="82" t="s">
        <v>68</v>
      </c>
      <c r="B18" s="82"/>
      <c r="C18" s="82"/>
      <c r="D18" s="82"/>
      <c r="E18" s="82"/>
      <c r="F18" s="82"/>
      <c r="G18" s="82"/>
      <c r="H18" s="82" t="s">
        <v>69</v>
      </c>
      <c r="I18" s="83" t="n">
        <f aca="false">+I6</f>
        <v>0</v>
      </c>
      <c r="J18" s="83" t="n">
        <f aca="false">+J6</f>
        <v>0</v>
      </c>
      <c r="K18" s="43" t="n">
        <f aca="false">+K6</f>
        <v>0</v>
      </c>
      <c r="L18" s="43" t="n">
        <f aca="false">+L6</f>
        <v>0</v>
      </c>
      <c r="M18" s="43" t="n">
        <f aca="false">+M6</f>
        <v>0</v>
      </c>
      <c r="N18" s="44"/>
      <c r="O18" s="44"/>
      <c r="Q18" s="85" t="s">
        <v>70</v>
      </c>
      <c r="R18" s="86" t="n">
        <f aca="false">SUM(R14:R17)</f>
        <v>4888.88800666667</v>
      </c>
      <c r="X18" s="85" t="s">
        <v>70</v>
      </c>
      <c r="Y18" s="86" t="n">
        <f aca="false">SUM(Y14:Y17)</f>
        <v>3897.24338</v>
      </c>
    </row>
    <row r="19" s="84" customFormat="true" ht="15" hidden="false" customHeight="false" outlineLevel="0" collapsed="false">
      <c r="A19" s="87" t="s">
        <v>71</v>
      </c>
      <c r="B19" s="87"/>
      <c r="C19" s="87"/>
      <c r="D19" s="87"/>
      <c r="E19" s="87"/>
      <c r="F19" s="87"/>
      <c r="G19" s="87"/>
      <c r="H19" s="87"/>
      <c r="I19" s="43" t="n">
        <f aca="false">I18+J18</f>
        <v>0</v>
      </c>
      <c r="J19" s="43"/>
      <c r="K19" s="43"/>
      <c r="L19" s="43"/>
      <c r="M19" s="43"/>
      <c r="N19" s="44"/>
      <c r="O19" s="44"/>
      <c r="P19" s="88"/>
      <c r="Q19" s="85" t="s">
        <v>72</v>
      </c>
      <c r="R19" s="86" t="n">
        <f aca="false">R18+R18*BDI_MAT</f>
        <v>5954.66559212</v>
      </c>
      <c r="W19" s="88"/>
      <c r="X19" s="85" t="s">
        <v>72</v>
      </c>
      <c r="Y19" s="86" t="n">
        <f aca="false">Y18+Y18*BDI_MAT</f>
        <v>4746.84243684</v>
      </c>
    </row>
    <row r="20" s="84" customFormat="true" ht="15" hidden="false" customHeight="false" outlineLevel="0" collapsed="false">
      <c r="A20" s="87" t="s">
        <v>73</v>
      </c>
      <c r="B20" s="87"/>
      <c r="C20" s="87"/>
      <c r="D20" s="87"/>
      <c r="E20" s="87"/>
      <c r="F20" s="87"/>
      <c r="G20" s="87"/>
      <c r="H20" s="87"/>
      <c r="I20" s="89" t="n">
        <v>0.218</v>
      </c>
      <c r="J20" s="89" t="n">
        <v>0.2735</v>
      </c>
      <c r="K20" s="43"/>
      <c r="L20" s="43"/>
      <c r="M20" s="43"/>
      <c r="N20" s="44"/>
      <c r="O20" s="44"/>
    </row>
    <row r="21" s="84" customFormat="true" ht="15" hidden="false" customHeight="false" outlineLevel="0" collapsed="false">
      <c r="A21" s="87" t="s">
        <v>74</v>
      </c>
      <c r="B21" s="87"/>
      <c r="C21" s="87"/>
      <c r="D21" s="87"/>
      <c r="E21" s="87"/>
      <c r="F21" s="87"/>
      <c r="G21" s="87"/>
      <c r="H21" s="87"/>
      <c r="I21" s="43" t="n">
        <f aca="false">I18*BDI_MAT</f>
        <v>0</v>
      </c>
      <c r="J21" s="43" t="n">
        <f aca="false">J18*BDI_MDO</f>
        <v>0</v>
      </c>
      <c r="K21" s="43"/>
      <c r="L21" s="43"/>
      <c r="M21" s="43"/>
      <c r="N21" s="44"/>
      <c r="O21" s="44"/>
      <c r="Q21" s="85" t="s">
        <v>75</v>
      </c>
      <c r="R21" s="86" t="n">
        <f aca="false">R19</f>
        <v>5954.66559212</v>
      </c>
      <c r="X21" s="85" t="s">
        <v>75</v>
      </c>
      <c r="Y21" s="86" t="n">
        <f aca="false">Y19</f>
        <v>4746.84243684</v>
      </c>
    </row>
    <row r="22" s="84" customFormat="true" ht="15" hidden="false" customHeight="false" outlineLevel="0" collapsed="false">
      <c r="A22" s="87" t="s">
        <v>76</v>
      </c>
      <c r="B22" s="87"/>
      <c r="C22" s="87"/>
      <c r="D22" s="87"/>
      <c r="E22" s="87"/>
      <c r="F22" s="87"/>
      <c r="G22" s="87"/>
      <c r="H22" s="87"/>
      <c r="I22" s="90" t="n">
        <f aca="false">I21+I18</f>
        <v>0</v>
      </c>
      <c r="J22" s="90" t="n">
        <f aca="false">J21+J18</f>
        <v>0</v>
      </c>
      <c r="K22" s="43"/>
      <c r="L22" s="43"/>
      <c r="M22" s="43"/>
      <c r="N22" s="44"/>
      <c r="O22" s="44"/>
      <c r="Q22" s="85" t="s">
        <v>77</v>
      </c>
      <c r="R22" s="88" t="n">
        <f aca="false">U13</f>
        <v>0</v>
      </c>
      <c r="X22" s="85" t="s">
        <v>77</v>
      </c>
      <c r="Y22" s="88" t="n">
        <f aca="false">AB13</f>
        <v>0</v>
      </c>
    </row>
    <row r="23" s="84" customFormat="true" ht="15" hidden="false" customHeight="false" outlineLevel="0" collapsed="false">
      <c r="A23" s="87" t="s">
        <v>31</v>
      </c>
      <c r="B23" s="87"/>
      <c r="C23" s="87"/>
      <c r="D23" s="87"/>
      <c r="E23" s="87"/>
      <c r="F23" s="87"/>
      <c r="G23" s="87"/>
      <c r="H23" s="87"/>
      <c r="I23" s="91" t="n">
        <f aca="false">IF((I22+J22)=M18,I22+J22,"ERRO")</f>
        <v>0</v>
      </c>
      <c r="J23" s="91"/>
      <c r="K23" s="43"/>
      <c r="L23" s="43"/>
      <c r="M23" s="43"/>
      <c r="N23" s="44"/>
      <c r="O23" s="44"/>
    </row>
    <row r="24" s="96" customFormat="true" ht="15" hidden="false" customHeight="false" outlineLevel="0" collapsed="false">
      <c r="A24" s="92"/>
      <c r="B24" s="19"/>
      <c r="C24" s="19"/>
      <c r="D24" s="93"/>
      <c r="E24" s="93"/>
      <c r="F24" s="94"/>
      <c r="G24" s="94"/>
      <c r="H24" s="94"/>
      <c r="I24" s="94"/>
      <c r="J24" s="94"/>
      <c r="K24" s="95"/>
      <c r="L24" s="95"/>
      <c r="M24" s="95"/>
      <c r="N24" s="95"/>
      <c r="O24" s="95"/>
      <c r="Q24" s="97" t="s">
        <v>78</v>
      </c>
      <c r="R24" s="98" t="n">
        <f aca="false">SUM(R21:R22)</f>
        <v>5954.66559212</v>
      </c>
      <c r="X24" s="99" t="s">
        <v>79</v>
      </c>
      <c r="Y24" s="98" t="n">
        <f aca="false">SUM(Y21:Y22)</f>
        <v>4746.84243684</v>
      </c>
    </row>
    <row r="25" s="96" customFormat="true" ht="14.25" hidden="false" customHeight="false" outlineLevel="0" collapsed="false">
      <c r="A25" s="92"/>
      <c r="B25" s="19"/>
      <c r="C25" s="19"/>
      <c r="D25" s="93"/>
      <c r="E25" s="93"/>
      <c r="F25" s="94"/>
      <c r="G25" s="94"/>
      <c r="H25" s="94"/>
      <c r="I25" s="94"/>
      <c r="J25" s="94"/>
      <c r="K25" s="100"/>
      <c r="L25" s="95"/>
      <c r="M25" s="95"/>
      <c r="N25" s="95"/>
      <c r="O25" s="95"/>
    </row>
    <row r="26" s="96" customFormat="true" ht="14.25" hidden="false" customHeight="false" outlineLevel="0" collapsed="false">
      <c r="A26" s="92"/>
      <c r="B26" s="19"/>
      <c r="C26" s="19"/>
      <c r="D26" s="93"/>
      <c r="E26" s="93"/>
      <c r="F26" s="94"/>
      <c r="G26" s="94"/>
      <c r="H26" s="94"/>
      <c r="I26" s="94"/>
      <c r="J26" s="94"/>
      <c r="K26" s="95"/>
      <c r="L26" s="95"/>
      <c r="M26" s="95"/>
      <c r="N26" s="95"/>
      <c r="O26" s="95"/>
    </row>
    <row r="27" s="96" customFormat="true" ht="14.25" hidden="false" customHeight="false" outlineLevel="0" collapsed="false">
      <c r="A27" s="92"/>
      <c r="B27" s="19"/>
      <c r="C27" s="19"/>
      <c r="D27" s="93"/>
      <c r="E27" s="93"/>
      <c r="F27" s="94"/>
      <c r="G27" s="94"/>
      <c r="H27" s="94"/>
      <c r="I27" s="94"/>
      <c r="J27" s="94"/>
      <c r="K27" s="95"/>
      <c r="L27" s="95"/>
      <c r="M27" s="95"/>
      <c r="N27" s="95"/>
      <c r="O27" s="95"/>
    </row>
    <row r="28" s="96" customFormat="true" ht="14.25" hidden="false" customHeight="false" outlineLevel="0" collapsed="false">
      <c r="A28" s="92"/>
      <c r="B28" s="19"/>
      <c r="C28" s="19"/>
      <c r="D28" s="93"/>
      <c r="E28" s="93"/>
      <c r="F28" s="94"/>
      <c r="G28" s="94"/>
      <c r="H28" s="94"/>
      <c r="I28" s="94"/>
      <c r="J28" s="94"/>
      <c r="K28" s="101"/>
      <c r="L28" s="95"/>
      <c r="M28" s="95"/>
      <c r="N28" s="95"/>
      <c r="O28" s="95"/>
    </row>
    <row r="29" s="96" customFormat="true" ht="14.25" hidden="false" customHeight="false" outlineLevel="0" collapsed="false">
      <c r="A29" s="92"/>
      <c r="B29" s="19"/>
      <c r="C29" s="19"/>
      <c r="D29" s="93"/>
      <c r="E29" s="93"/>
      <c r="F29" s="94"/>
      <c r="G29" s="94"/>
      <c r="H29" s="94"/>
      <c r="I29" s="94"/>
      <c r="J29" s="94"/>
      <c r="K29" s="102"/>
      <c r="L29" s="95"/>
      <c r="M29" s="95"/>
      <c r="N29" s="95"/>
      <c r="O29" s="95"/>
    </row>
    <row r="30" s="96" customFormat="true" ht="14.25" hidden="false" customHeight="false" outlineLevel="0" collapsed="false">
      <c r="A30" s="92"/>
      <c r="B30" s="19"/>
      <c r="C30" s="19"/>
      <c r="D30" s="93"/>
      <c r="E30" s="93"/>
      <c r="F30" s="94"/>
      <c r="G30" s="94"/>
      <c r="H30" s="94"/>
      <c r="I30" s="94"/>
      <c r="J30" s="94"/>
      <c r="K30" s="101"/>
      <c r="L30" s="95"/>
      <c r="M30" s="95"/>
      <c r="N30" s="95"/>
      <c r="O30" s="95"/>
    </row>
    <row r="31" s="96" customFormat="true" ht="14.25" hidden="false" customHeight="false" outlineLevel="0" collapsed="false">
      <c r="A31" s="92"/>
      <c r="B31" s="19"/>
      <c r="C31" s="19"/>
      <c r="D31" s="93"/>
      <c r="E31" s="93"/>
      <c r="F31" s="94"/>
      <c r="G31" s="94"/>
      <c r="H31" s="94"/>
      <c r="I31" s="94"/>
      <c r="J31" s="94"/>
      <c r="K31" s="95"/>
      <c r="L31" s="95"/>
      <c r="M31" s="95"/>
      <c r="N31" s="95"/>
      <c r="O31" s="95"/>
    </row>
    <row r="32" s="96" customFormat="true" ht="14.25" hidden="false" customHeight="false" outlineLevel="0" collapsed="false">
      <c r="A32" s="92"/>
      <c r="B32" s="19"/>
      <c r="C32" s="19"/>
      <c r="D32" s="93"/>
      <c r="E32" s="93"/>
      <c r="F32" s="94"/>
      <c r="G32" s="94"/>
      <c r="H32" s="94"/>
      <c r="I32" s="94"/>
      <c r="J32" s="94"/>
      <c r="K32" s="95"/>
      <c r="L32" s="95"/>
      <c r="M32" s="95"/>
      <c r="N32" s="95"/>
      <c r="O32" s="95"/>
    </row>
    <row r="33" s="96" customFormat="true" ht="14.25" hidden="false" customHeight="false" outlineLevel="0" collapsed="false">
      <c r="A33" s="92"/>
      <c r="B33" s="19"/>
      <c r="C33" s="19"/>
      <c r="D33" s="93"/>
      <c r="E33" s="93"/>
      <c r="F33" s="94"/>
      <c r="G33" s="94"/>
      <c r="H33" s="94"/>
      <c r="I33" s="94"/>
      <c r="J33" s="94"/>
      <c r="K33" s="95"/>
      <c r="L33" s="95"/>
      <c r="M33" s="95"/>
      <c r="N33" s="95"/>
      <c r="O33" s="95"/>
    </row>
    <row r="34" s="96" customFormat="true" ht="14.25" hidden="false" customHeight="false" outlineLevel="0" collapsed="false">
      <c r="A34" s="92"/>
      <c r="B34" s="19"/>
      <c r="C34" s="19"/>
      <c r="D34" s="93"/>
      <c r="E34" s="93"/>
      <c r="F34" s="94"/>
      <c r="G34" s="94"/>
      <c r="H34" s="94"/>
      <c r="I34" s="94"/>
      <c r="J34" s="94"/>
      <c r="K34" s="95"/>
      <c r="L34" s="95"/>
      <c r="M34" s="95"/>
      <c r="N34" s="95"/>
      <c r="O34" s="95"/>
    </row>
  </sheetData>
  <mergeCells count="20">
    <mergeCell ref="D1:J1"/>
    <mergeCell ref="D2:I3"/>
    <mergeCell ref="A4:A5"/>
    <mergeCell ref="B4:B5"/>
    <mergeCell ref="C4:C5"/>
    <mergeCell ref="D4:D5"/>
    <mergeCell ref="E4:E5"/>
    <mergeCell ref="F4:F5"/>
    <mergeCell ref="G4:H4"/>
    <mergeCell ref="I4:J4"/>
    <mergeCell ref="K4:L4"/>
    <mergeCell ref="M4:M5"/>
    <mergeCell ref="A18:H18"/>
    <mergeCell ref="A19:H19"/>
    <mergeCell ref="I19:J19"/>
    <mergeCell ref="A20:H20"/>
    <mergeCell ref="A21:H21"/>
    <mergeCell ref="A22:H22"/>
    <mergeCell ref="A23:H23"/>
    <mergeCell ref="I23:J2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2:U1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10" activeCellId="0" sqref="D10"/>
    </sheetView>
  </sheetViews>
  <sheetFormatPr defaultColWidth="8.72265625" defaultRowHeight="15" zeroHeight="false" outlineLevelRow="0" outlineLevelCol="0"/>
  <cols>
    <col collapsed="false" customWidth="true" hidden="false" outlineLevel="0" max="1" min="1" style="103" width="2.57"/>
    <col collapsed="false" customWidth="true" hidden="false" outlineLevel="0" max="2" min="2" style="104" width="7.29"/>
    <col collapsed="false" customWidth="true" hidden="false" outlineLevel="0" max="3" min="3" style="103" width="53.86"/>
    <col collapsed="false" customWidth="true" hidden="false" outlineLevel="0" max="4" min="4" style="103" width="16.29"/>
    <col collapsed="false" customWidth="true" hidden="false" outlineLevel="0" max="5" min="5" style="103" width="10.29"/>
    <col collapsed="false" customWidth="true" hidden="false" outlineLevel="0" max="6" min="6" style="103" width="6.87"/>
    <col collapsed="false" customWidth="true" hidden="false" outlineLevel="0" max="7" min="7" style="103" width="14.69"/>
    <col collapsed="false" customWidth="true" hidden="false" outlineLevel="0" max="11" min="8" style="103" width="13.57"/>
    <col collapsed="false" customWidth="true" hidden="false" outlineLevel="0" max="13" min="12" style="103" width="14.69"/>
    <col collapsed="false" customWidth="true" hidden="false" outlineLevel="0" max="14" min="14" style="103" width="13.57"/>
    <col collapsed="false" customWidth="true" hidden="false" outlineLevel="0" max="15" min="15" style="103" width="14.69"/>
    <col collapsed="false" customWidth="true" hidden="false" outlineLevel="0" max="16" min="16" style="103" width="13.57"/>
    <col collapsed="false" customWidth="true" hidden="false" outlineLevel="0" max="17" min="17" style="103" width="14.69"/>
    <col collapsed="false" customWidth="true" hidden="false" outlineLevel="0" max="18" min="18" style="103" width="14.28"/>
    <col collapsed="false" customWidth="true" hidden="false" outlineLevel="0" max="19" min="19" style="103" width="18.29"/>
    <col collapsed="false" customWidth="true" hidden="false" outlineLevel="0" max="21" min="20" style="103" width="25.57"/>
    <col collapsed="false" customWidth="true" hidden="false" outlineLevel="0" max="22" min="22" style="103" width="15.87"/>
    <col collapsed="false" customWidth="true" hidden="false" outlineLevel="0" max="23" min="23" style="103" width="14.43"/>
    <col collapsed="false" customWidth="false" hidden="false" outlineLevel="0" max="1024" min="24" style="103" width="8.71"/>
  </cols>
  <sheetData>
    <row r="2" customFormat="false" ht="15.75" hidden="false" customHeight="true" outlineLevel="0" collapsed="false">
      <c r="B2" s="105"/>
      <c r="C2" s="106"/>
      <c r="D2" s="106"/>
      <c r="E2" s="106"/>
      <c r="F2" s="107"/>
      <c r="G2" s="108" t="s">
        <v>80</v>
      </c>
      <c r="H2" s="108"/>
      <c r="I2" s="108"/>
      <c r="J2" s="108"/>
      <c r="K2" s="108"/>
      <c r="L2" s="108"/>
      <c r="M2" s="108"/>
      <c r="N2" s="108"/>
      <c r="O2" s="108"/>
      <c r="P2" s="108"/>
      <c r="Q2" s="108"/>
      <c r="R2" s="108"/>
    </row>
    <row r="3" customFormat="false" ht="15" hidden="false" customHeight="true" outlineLevel="0" collapsed="false">
      <c r="B3" s="109"/>
      <c r="C3" s="110" t="s">
        <v>14</v>
      </c>
      <c r="D3" s="110"/>
      <c r="E3" s="110"/>
      <c r="F3" s="111"/>
      <c r="G3" s="112" t="str">
        <f aca="false">CAPA!E18</f>
        <v>REF. CONTRATAÇÃO DE EMPRESA ESPECIALIZADA NA PRESTAÇÃO DE SERVIÇO MANUTENÇÃO CORRETIVA EM NOBREAKS</v>
      </c>
      <c r="H3" s="112"/>
      <c r="I3" s="112"/>
      <c r="J3" s="112"/>
      <c r="K3" s="112"/>
      <c r="L3" s="112"/>
      <c r="M3" s="112"/>
      <c r="N3" s="112"/>
      <c r="O3" s="112"/>
      <c r="P3" s="112"/>
      <c r="Q3" s="112"/>
      <c r="R3" s="113" t="n">
        <f aca="false">CAPA!E11</f>
        <v>44778</v>
      </c>
      <c r="S3" s="103" t="s">
        <v>81</v>
      </c>
      <c r="T3" s="114"/>
      <c r="U3" s="114"/>
    </row>
    <row r="4" customFormat="false" ht="33" hidden="false" customHeight="true" outlineLevel="0" collapsed="false">
      <c r="B4" s="115"/>
      <c r="C4" s="116"/>
      <c r="D4" s="116"/>
      <c r="E4" s="116"/>
      <c r="F4" s="117"/>
      <c r="G4" s="112"/>
      <c r="H4" s="112"/>
      <c r="I4" s="112"/>
      <c r="J4" s="112"/>
      <c r="K4" s="112"/>
      <c r="L4" s="112"/>
      <c r="M4" s="112"/>
      <c r="N4" s="112"/>
      <c r="O4" s="112"/>
      <c r="P4" s="112"/>
      <c r="Q4" s="112"/>
      <c r="R4" s="118" t="str">
        <f aca="false">CAPA!E14</f>
        <v>SINAPI-DEZ/2021</v>
      </c>
      <c r="S4" s="103" t="s">
        <v>82</v>
      </c>
    </row>
    <row r="5" s="119" customFormat="true" ht="15" hidden="false" customHeight="false" outlineLevel="0" collapsed="false">
      <c r="B5" s="120"/>
      <c r="C5" s="120"/>
      <c r="D5" s="121"/>
      <c r="E5" s="121"/>
      <c r="F5" s="122"/>
      <c r="G5" s="123"/>
      <c r="H5" s="123"/>
      <c r="I5" s="123"/>
      <c r="J5" s="123"/>
      <c r="K5" s="123"/>
      <c r="L5" s="123"/>
      <c r="M5" s="123"/>
      <c r="N5" s="123"/>
      <c r="O5" s="123"/>
      <c r="P5" s="123"/>
      <c r="Q5" s="123"/>
      <c r="R5" s="123"/>
      <c r="S5" s="121"/>
      <c r="T5" s="124"/>
    </row>
    <row r="6" s="119" customFormat="true" ht="14.1" hidden="false" customHeight="true" outlineLevel="0" collapsed="false">
      <c r="B6" s="125" t="s">
        <v>22</v>
      </c>
      <c r="C6" s="126" t="s">
        <v>83</v>
      </c>
      <c r="D6" s="126"/>
      <c r="E6" s="126"/>
      <c r="F6" s="126"/>
      <c r="G6" s="127" t="s">
        <v>84</v>
      </c>
      <c r="H6" s="127"/>
      <c r="I6" s="127"/>
      <c r="J6" s="127"/>
      <c r="K6" s="127"/>
      <c r="L6" s="127"/>
      <c r="M6" s="127"/>
      <c r="N6" s="127"/>
      <c r="O6" s="127"/>
      <c r="P6" s="127"/>
      <c r="Q6" s="127"/>
      <c r="R6" s="127"/>
      <c r="S6" s="128"/>
      <c r="T6" s="129"/>
    </row>
    <row r="7" s="119" customFormat="true" ht="15" hidden="false" customHeight="false" outlineLevel="0" collapsed="false">
      <c r="A7" s="130"/>
      <c r="B7" s="125"/>
      <c r="C7" s="126"/>
      <c r="D7" s="126"/>
      <c r="E7" s="126"/>
      <c r="F7" s="126"/>
      <c r="G7" s="131" t="s">
        <v>85</v>
      </c>
      <c r="H7" s="131" t="s">
        <v>86</v>
      </c>
      <c r="I7" s="131" t="s">
        <v>87</v>
      </c>
      <c r="J7" s="131" t="s">
        <v>88</v>
      </c>
      <c r="K7" s="131" t="s">
        <v>89</v>
      </c>
      <c r="L7" s="131" t="s">
        <v>90</v>
      </c>
      <c r="M7" s="131" t="s">
        <v>91</v>
      </c>
      <c r="N7" s="131" t="s">
        <v>92</v>
      </c>
      <c r="O7" s="131" t="s">
        <v>93</v>
      </c>
      <c r="P7" s="131" t="s">
        <v>94</v>
      </c>
      <c r="Q7" s="131" t="s">
        <v>95</v>
      </c>
      <c r="R7" s="131" t="s">
        <v>96</v>
      </c>
      <c r="S7" s="132"/>
      <c r="T7" s="130"/>
      <c r="U7" s="130"/>
    </row>
    <row r="8" s="119" customFormat="true" ht="14.1" hidden="false" customHeight="true" outlineLevel="0" collapsed="false">
      <c r="A8" s="130"/>
      <c r="B8" s="125"/>
      <c r="C8" s="126"/>
      <c r="D8" s="126"/>
      <c r="E8" s="126"/>
      <c r="F8" s="126"/>
      <c r="G8" s="133" t="n">
        <v>30</v>
      </c>
      <c r="H8" s="133" t="n">
        <v>28</v>
      </c>
      <c r="I8" s="133" t="n">
        <v>31</v>
      </c>
      <c r="J8" s="133" t="n">
        <v>30</v>
      </c>
      <c r="K8" s="133" t="n">
        <v>31</v>
      </c>
      <c r="L8" s="133" t="n">
        <v>30</v>
      </c>
      <c r="M8" s="133" t="n">
        <v>31</v>
      </c>
      <c r="N8" s="133" t="n">
        <v>31</v>
      </c>
      <c r="O8" s="133" t="n">
        <v>30</v>
      </c>
      <c r="P8" s="133" t="n">
        <v>31</v>
      </c>
      <c r="Q8" s="133" t="n">
        <v>30</v>
      </c>
      <c r="R8" s="133" t="n">
        <v>31</v>
      </c>
      <c r="S8" s="134" t="s">
        <v>97</v>
      </c>
      <c r="T8" s="134"/>
      <c r="U8" s="130"/>
    </row>
    <row r="9" s="119" customFormat="true" ht="15" hidden="false" customHeight="false" outlineLevel="0" collapsed="false">
      <c r="A9" s="130"/>
      <c r="B9" s="135"/>
      <c r="C9" s="136"/>
      <c r="D9" s="137"/>
      <c r="E9" s="137"/>
      <c r="F9" s="138"/>
      <c r="G9" s="139"/>
      <c r="H9" s="139"/>
      <c r="I9" s="139"/>
      <c r="J9" s="139"/>
      <c r="K9" s="139"/>
      <c r="L9" s="139"/>
      <c r="M9" s="139"/>
      <c r="N9" s="139"/>
      <c r="O9" s="139"/>
      <c r="P9" s="139"/>
      <c r="Q9" s="139"/>
      <c r="R9" s="139"/>
      <c r="S9" s="140"/>
      <c r="T9" s="141"/>
      <c r="U9" s="130"/>
    </row>
    <row r="10" s="119" customFormat="true" ht="15" hidden="false" customHeight="false" outlineLevel="0" collapsed="false">
      <c r="B10" s="142" t="s">
        <v>34</v>
      </c>
      <c r="C10" s="143" t="str">
        <f aca="false">VLOOKUP($B10,SINTETICO!A:M,3,0)&amp;"**"</f>
        <v>SERVIÇOS DE MANUTENÇÃO CORRETIVA OU EMERGENCIAL DE NOBREAKS ATÉ 30 KVA POR DEMANDA**</v>
      </c>
      <c r="D10" s="144" t="n">
        <f aca="false">VLOOKUP($B10,SINTETICO!A:M,13,0)</f>
        <v>0</v>
      </c>
      <c r="E10" s="145" t="e">
        <f aca="false">D10/$D$10</f>
        <v>#DIV/0!</v>
      </c>
      <c r="F10" s="146" t="s">
        <v>98</v>
      </c>
      <c r="G10" s="147"/>
      <c r="H10" s="147"/>
      <c r="I10" s="147" t="n">
        <f aca="false">100%/5</f>
        <v>0.2</v>
      </c>
      <c r="J10" s="147"/>
      <c r="K10" s="147" t="n">
        <v>0.2</v>
      </c>
      <c r="L10" s="147"/>
      <c r="M10" s="147" t="n">
        <v>0.2</v>
      </c>
      <c r="N10" s="147"/>
      <c r="O10" s="147" t="n">
        <v>0.2</v>
      </c>
      <c r="P10" s="147" t="n">
        <v>0.2</v>
      </c>
      <c r="Q10" s="147"/>
      <c r="R10" s="147"/>
      <c r="S10" s="122" t="n">
        <f aca="false">SUM(G10:R10)</f>
        <v>1</v>
      </c>
      <c r="T10" s="148" t="n">
        <f aca="false">S10=1</f>
        <v>1</v>
      </c>
    </row>
    <row r="11" s="119" customFormat="true" ht="15" hidden="false" customHeight="false" outlineLevel="0" collapsed="false">
      <c r="B11" s="142"/>
      <c r="C11" s="143"/>
      <c r="D11" s="149"/>
      <c r="E11" s="149"/>
      <c r="F11" s="150" t="s">
        <v>99</v>
      </c>
      <c r="G11" s="151" t="n">
        <f aca="false">G10*$D10</f>
        <v>0</v>
      </c>
      <c r="H11" s="151" t="n">
        <f aca="false">H10*$D10</f>
        <v>0</v>
      </c>
      <c r="I11" s="151" t="n">
        <f aca="false">I10*$D10</f>
        <v>0</v>
      </c>
      <c r="J11" s="151" t="n">
        <f aca="false">J10*$D10</f>
        <v>0</v>
      </c>
      <c r="K11" s="151" t="n">
        <f aca="false">K10*$D10</f>
        <v>0</v>
      </c>
      <c r="L11" s="151" t="n">
        <f aca="false">L10*$D10</f>
        <v>0</v>
      </c>
      <c r="M11" s="151" t="n">
        <f aca="false">M10*$D10</f>
        <v>0</v>
      </c>
      <c r="N11" s="151" t="n">
        <f aca="false">N10*$D10</f>
        <v>0</v>
      </c>
      <c r="O11" s="151" t="n">
        <f aca="false">O10*$D10</f>
        <v>0</v>
      </c>
      <c r="P11" s="151" t="n">
        <f aca="false">P10*$D10</f>
        <v>0</v>
      </c>
      <c r="Q11" s="151" t="n">
        <f aca="false">Q10*$D10</f>
        <v>0</v>
      </c>
      <c r="R11" s="151" t="n">
        <f aca="false">R10*$D10</f>
        <v>0</v>
      </c>
      <c r="S11" s="121" t="n">
        <f aca="false">SUM(G11:R11)</f>
        <v>0</v>
      </c>
      <c r="T11" s="124" t="n">
        <f aca="false">S11=D10</f>
        <v>1</v>
      </c>
    </row>
    <row r="12" s="119" customFormat="true" ht="15" hidden="false" customHeight="false" outlineLevel="0" collapsed="false">
      <c r="B12" s="152" t="s">
        <v>100</v>
      </c>
      <c r="C12" s="152"/>
      <c r="D12" s="153" t="n">
        <f aca="false">SUM(D10:D11)</f>
        <v>0</v>
      </c>
      <c r="E12" s="154" t="e">
        <f aca="false">SUBTOTAL(9,E10:E11)</f>
        <v>#DIV/0!</v>
      </c>
      <c r="F12" s="155" t="s">
        <v>98</v>
      </c>
      <c r="G12" s="156" t="e">
        <f aca="false">G13/$D$12</f>
        <v>#DIV/0!</v>
      </c>
      <c r="H12" s="156" t="e">
        <f aca="false">H13/$D$12</f>
        <v>#DIV/0!</v>
      </c>
      <c r="I12" s="156" t="e">
        <f aca="false">I13/$D$12</f>
        <v>#DIV/0!</v>
      </c>
      <c r="J12" s="156" t="e">
        <f aca="false">J13/$D$12</f>
        <v>#DIV/0!</v>
      </c>
      <c r="K12" s="156" t="e">
        <f aca="false">K13/$D$12</f>
        <v>#DIV/0!</v>
      </c>
      <c r="L12" s="156" t="e">
        <f aca="false">L13/$D$12</f>
        <v>#DIV/0!</v>
      </c>
      <c r="M12" s="156" t="e">
        <f aca="false">M13/$D$12</f>
        <v>#DIV/0!</v>
      </c>
      <c r="N12" s="156" t="e">
        <f aca="false">N13/$D$12</f>
        <v>#DIV/0!</v>
      </c>
      <c r="O12" s="156" t="e">
        <f aca="false">O13/$D$12</f>
        <v>#DIV/0!</v>
      </c>
      <c r="P12" s="156" t="e">
        <f aca="false">P13/$D$12</f>
        <v>#DIV/0!</v>
      </c>
      <c r="Q12" s="156" t="e">
        <f aca="false">Q13/$D$12</f>
        <v>#DIV/0!</v>
      </c>
      <c r="R12" s="156" t="e">
        <f aca="false">R13/$D$12</f>
        <v>#DIV/0!</v>
      </c>
      <c r="S12" s="157" t="e">
        <f aca="false">SUM(G12:R12)</f>
        <v>#DIV/0!</v>
      </c>
      <c r="T12" s="124" t="e">
        <f aca="false">S12=1</f>
        <v>#DIV/0!</v>
      </c>
    </row>
    <row r="13" s="119" customFormat="true" ht="15" hidden="false" customHeight="false" outlineLevel="0" collapsed="false">
      <c r="B13" s="158"/>
      <c r="C13" s="159"/>
      <c r="D13" s="160"/>
      <c r="E13" s="161"/>
      <c r="F13" s="162" t="s">
        <v>99</v>
      </c>
      <c r="G13" s="163" t="n">
        <f aca="false">+G11</f>
        <v>0</v>
      </c>
      <c r="H13" s="163" t="n">
        <f aca="false">+H11</f>
        <v>0</v>
      </c>
      <c r="I13" s="163" t="n">
        <f aca="false">+I11</f>
        <v>0</v>
      </c>
      <c r="J13" s="163" t="n">
        <f aca="false">+J11</f>
        <v>0</v>
      </c>
      <c r="K13" s="163" t="n">
        <f aca="false">+K11</f>
        <v>0</v>
      </c>
      <c r="L13" s="163" t="n">
        <f aca="false">+L11</f>
        <v>0</v>
      </c>
      <c r="M13" s="163" t="n">
        <f aca="false">+M11</f>
        <v>0</v>
      </c>
      <c r="N13" s="163" t="n">
        <f aca="false">+N11</f>
        <v>0</v>
      </c>
      <c r="O13" s="163" t="n">
        <f aca="false">+O11</f>
        <v>0</v>
      </c>
      <c r="P13" s="163" t="n">
        <f aca="false">+P11</f>
        <v>0</v>
      </c>
      <c r="Q13" s="163" t="n">
        <f aca="false">+Q11</f>
        <v>0</v>
      </c>
      <c r="R13" s="163" t="n">
        <f aca="false">+R11</f>
        <v>0</v>
      </c>
      <c r="S13" s="164" t="n">
        <f aca="false">SUM(G13:R13)</f>
        <v>0</v>
      </c>
      <c r="T13" s="165" t="n">
        <f aca="false">S13=D12</f>
        <v>1</v>
      </c>
    </row>
    <row r="14" customFormat="false" ht="15" hidden="false" customHeight="false" outlineLevel="0" collapsed="false">
      <c r="B14" s="119"/>
      <c r="C14" s="119"/>
      <c r="D14" s="121"/>
      <c r="E14" s="121"/>
      <c r="F14" s="166"/>
      <c r="G14" s="167"/>
      <c r="H14" s="167"/>
      <c r="I14" s="167"/>
      <c r="J14" s="167"/>
      <c r="K14" s="167"/>
      <c r="L14" s="167"/>
      <c r="M14" s="167"/>
      <c r="N14" s="167"/>
      <c r="O14" s="167"/>
      <c r="P14" s="167"/>
      <c r="Q14" s="167"/>
      <c r="R14" s="167"/>
      <c r="S14" s="121"/>
      <c r="T14" s="124"/>
    </row>
    <row r="15" customFormat="false" ht="15" hidden="false" customHeight="false" outlineLevel="0" collapsed="false">
      <c r="B15" s="152" t="s">
        <v>101</v>
      </c>
      <c r="C15" s="152"/>
      <c r="D15" s="153"/>
      <c r="E15" s="154"/>
      <c r="F15" s="155" t="s">
        <v>102</v>
      </c>
      <c r="G15" s="156" t="e">
        <f aca="false">SUM($G$12:G12)</f>
        <v>#DIV/0!</v>
      </c>
      <c r="H15" s="156" t="e">
        <f aca="false">SUM($G$12:H12)</f>
        <v>#DIV/0!</v>
      </c>
      <c r="I15" s="156" t="e">
        <f aca="false">SUM($G$12:I12)</f>
        <v>#DIV/0!</v>
      </c>
      <c r="J15" s="156" t="e">
        <f aca="false">SUM($G$12:J12)</f>
        <v>#DIV/0!</v>
      </c>
      <c r="K15" s="156" t="e">
        <f aca="false">SUM($G$12:K12)</f>
        <v>#DIV/0!</v>
      </c>
      <c r="L15" s="156" t="e">
        <f aca="false">SUM($G$12:L12)</f>
        <v>#DIV/0!</v>
      </c>
      <c r="M15" s="156" t="e">
        <f aca="false">SUM($G$12:M12)</f>
        <v>#DIV/0!</v>
      </c>
      <c r="N15" s="156" t="e">
        <f aca="false">SUM($G$12:N12)</f>
        <v>#DIV/0!</v>
      </c>
      <c r="O15" s="156" t="e">
        <f aca="false">SUM($G$12:O12)</f>
        <v>#DIV/0!</v>
      </c>
      <c r="P15" s="156" t="e">
        <f aca="false">SUM($G$12:P12)</f>
        <v>#DIV/0!</v>
      </c>
      <c r="Q15" s="156" t="e">
        <f aca="false">SUM($G$12:Q12)</f>
        <v>#DIV/0!</v>
      </c>
      <c r="R15" s="156" t="e">
        <f aca="false">SUM($G$12:R12)</f>
        <v>#DIV/0!</v>
      </c>
      <c r="S15" s="167"/>
      <c r="T15" s="165"/>
    </row>
    <row r="16" customFormat="false" ht="15" hidden="false" customHeight="false" outlineLevel="0" collapsed="false">
      <c r="B16" s="158"/>
      <c r="C16" s="159"/>
      <c r="D16" s="160"/>
      <c r="E16" s="161"/>
      <c r="F16" s="162" t="s">
        <v>99</v>
      </c>
      <c r="G16" s="168" t="n">
        <f aca="false">SUM($G$13:G13)</f>
        <v>0</v>
      </c>
      <c r="H16" s="168" t="n">
        <f aca="false">SUM($G$13:H13)</f>
        <v>0</v>
      </c>
      <c r="I16" s="168" t="n">
        <f aca="false">SUM($G$13:I13)</f>
        <v>0</v>
      </c>
      <c r="J16" s="168" t="n">
        <f aca="false">SUM($G$13:J13)</f>
        <v>0</v>
      </c>
      <c r="K16" s="168" t="n">
        <f aca="false">SUM($G$13:K13)</f>
        <v>0</v>
      </c>
      <c r="L16" s="168" t="n">
        <f aca="false">SUM($G$13:L13)</f>
        <v>0</v>
      </c>
      <c r="M16" s="168" t="n">
        <f aca="false">SUM($G$13:M13)</f>
        <v>0</v>
      </c>
      <c r="N16" s="168" t="n">
        <f aca="false">SUM($G$13:N13)</f>
        <v>0</v>
      </c>
      <c r="O16" s="168" t="n">
        <f aca="false">SUM($G$13:O13)</f>
        <v>0</v>
      </c>
      <c r="P16" s="168" t="n">
        <f aca="false">SUM($G$13:P13)</f>
        <v>0</v>
      </c>
      <c r="Q16" s="168" t="n">
        <f aca="false">SUM($G$13:Q13)</f>
        <v>0</v>
      </c>
      <c r="R16" s="163" t="n">
        <f aca="false">R13+Q16</f>
        <v>0</v>
      </c>
      <c r="S16" s="167"/>
      <c r="T16" s="165"/>
    </row>
    <row r="17" customFormat="false" ht="15" hidden="false" customHeight="false" outlineLevel="0" collapsed="false">
      <c r="B17" s="169" t="s">
        <v>103</v>
      </c>
    </row>
  </sheetData>
  <mergeCells count="9">
    <mergeCell ref="G2:R2"/>
    <mergeCell ref="G3:Q4"/>
    <mergeCell ref="B6:B8"/>
    <mergeCell ref="C6:F8"/>
    <mergeCell ref="G6:R6"/>
    <mergeCell ref="S8:T8"/>
    <mergeCell ref="C10:C11"/>
    <mergeCell ref="B12:C12"/>
    <mergeCell ref="B15:C15"/>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2CC"/>
    <pageSetUpPr fitToPage="true"/>
  </sheetPr>
  <dimension ref="A1:AB2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16" activeCellId="0" sqref="F16"/>
    </sheetView>
  </sheetViews>
  <sheetFormatPr defaultColWidth="8.73046875" defaultRowHeight="15" zeroHeight="false" outlineLevelRow="0" outlineLevelCol="0"/>
  <cols>
    <col collapsed="false" customWidth="true" hidden="false" outlineLevel="0" max="1" min="1" style="0" width="12.14"/>
    <col collapsed="false" customWidth="true" hidden="false" outlineLevel="0" max="2" min="2" style="0" width="54.86"/>
    <col collapsed="false" customWidth="true" hidden="false" outlineLevel="0" max="3" min="3" style="0" width="7.41"/>
    <col collapsed="false" customWidth="true" hidden="false" outlineLevel="0" max="4" min="4" style="0" width="8"/>
    <col collapsed="false" customWidth="true" hidden="false" outlineLevel="0" max="5" min="5" style="0" width="10.71"/>
    <col collapsed="false" customWidth="true" hidden="false" outlineLevel="0" max="6" min="6" style="0" width="10.99"/>
    <col collapsed="false" customWidth="true" hidden="false" outlineLevel="0" max="7" min="7" style="0" width="5.86"/>
    <col collapsed="false" customWidth="true" hidden="false" outlineLevel="0" max="8" min="8" style="170" width="15.15"/>
    <col collapsed="false" customWidth="true" hidden="false" outlineLevel="0" max="9" min="9" style="0" width="16"/>
    <col collapsed="false" customWidth="true" hidden="false" outlineLevel="0" max="10" min="10" style="0" width="15.87"/>
    <col collapsed="false" customWidth="true" hidden="false" outlineLevel="0" max="12" min="12" style="0" width="14.28"/>
    <col collapsed="false" customWidth="true" hidden="false" outlineLevel="0" max="23" min="23" style="0" width="13.29"/>
    <col collapsed="false" customWidth="true" hidden="false" outlineLevel="0" max="24" min="24" style="0" width="15.87"/>
    <col collapsed="false" customWidth="true" hidden="false" outlineLevel="0" max="25" min="25" style="0" width="14.28"/>
    <col collapsed="false" customWidth="true" hidden="false" outlineLevel="0" max="26" min="26" style="0" width="12.14"/>
    <col collapsed="false" customWidth="true" hidden="false" outlineLevel="0" max="28" min="28" style="0" width="9.59"/>
  </cols>
  <sheetData>
    <row r="1" customFormat="false" ht="15.75" hidden="false" customHeight="true" outlineLevel="0" collapsed="false">
      <c r="A1" s="171"/>
      <c r="B1" s="172"/>
      <c r="C1" s="173" t="s">
        <v>104</v>
      </c>
      <c r="D1" s="173"/>
      <c r="E1" s="173"/>
      <c r="F1" s="173"/>
      <c r="G1" s="173"/>
      <c r="H1" s="173"/>
      <c r="I1" s="173"/>
      <c r="X1" s="0" t="n">
        <v>4</v>
      </c>
    </row>
    <row r="2" customFormat="false" ht="21.75" hidden="false" customHeight="true" outlineLevel="0" collapsed="false">
      <c r="A2" s="174"/>
      <c r="B2" s="175"/>
      <c r="C2" s="176" t="str">
        <f aca="false">CAPA!E18</f>
        <v>REF. CONTRATAÇÃO DE EMPRESA ESPECIALIZADA NA PRESTAÇÃO DE SERVIÇO MANUTENÇÃO CORRETIVA EM NOBREAKS</v>
      </c>
      <c r="D2" s="176"/>
      <c r="E2" s="176"/>
      <c r="F2" s="176"/>
      <c r="G2" s="176"/>
      <c r="H2" s="176"/>
      <c r="I2" s="177" t="n">
        <f aca="false">CAPA!E11</f>
        <v>44778</v>
      </c>
      <c r="X2" s="0" t="n">
        <v>40</v>
      </c>
    </row>
    <row r="3" customFormat="false" ht="25.5" hidden="false" customHeight="false" outlineLevel="0" collapsed="false">
      <c r="A3" s="178"/>
      <c r="B3" s="179"/>
      <c r="C3" s="176"/>
      <c r="D3" s="176"/>
      <c r="E3" s="176"/>
      <c r="F3" s="176"/>
      <c r="G3" s="176"/>
      <c r="H3" s="176"/>
      <c r="I3" s="180" t="str">
        <f aca="false">CAPA!E14</f>
        <v>SINAPI-DEZ/2021</v>
      </c>
      <c r="X3" s="0" t="n">
        <f aca="false">X4/4</f>
        <v>1</v>
      </c>
      <c r="Z3" s="0" t="s">
        <v>105</v>
      </c>
      <c r="AA3" s="0" t="s">
        <v>106</v>
      </c>
      <c r="AB3" s="0" t="n">
        <v>1</v>
      </c>
    </row>
    <row r="4" customFormat="false" ht="15.75" hidden="false" customHeight="false" outlineLevel="0" collapsed="false">
      <c r="A4" s="181"/>
      <c r="B4" s="182"/>
      <c r="C4" s="183" t="s">
        <v>107</v>
      </c>
      <c r="D4" s="183" t="s">
        <v>108</v>
      </c>
      <c r="E4" s="184" t="s">
        <v>109</v>
      </c>
      <c r="F4" s="183" t="s">
        <v>110</v>
      </c>
      <c r="G4" s="185" t="s">
        <v>111</v>
      </c>
      <c r="H4" s="186" t="s">
        <v>32</v>
      </c>
      <c r="I4" s="187" t="s">
        <v>112</v>
      </c>
      <c r="X4" s="0" t="n">
        <v>4</v>
      </c>
      <c r="Y4" s="0" t="s">
        <v>113</v>
      </c>
      <c r="Z4" s="0" t="s">
        <v>105</v>
      </c>
      <c r="AA4" s="0" t="s">
        <v>114</v>
      </c>
      <c r="AB4" s="0" t="n">
        <v>1</v>
      </c>
    </row>
    <row r="5" customFormat="false" ht="15" hidden="false" customHeight="false" outlineLevel="0" collapsed="false">
      <c r="A5" s="188" t="s">
        <v>37</v>
      </c>
      <c r="B5" s="189" t="s">
        <v>115</v>
      </c>
      <c r="C5" s="190" t="s">
        <v>116</v>
      </c>
      <c r="D5" s="190" t="s">
        <v>117</v>
      </c>
      <c r="E5" s="190" t="s">
        <v>109</v>
      </c>
      <c r="F5" s="190" t="s">
        <v>118</v>
      </c>
      <c r="G5" s="191" t="s">
        <v>111</v>
      </c>
      <c r="H5" s="186" t="n">
        <f aca="false">SUM(H6:H8)</f>
        <v>85.165</v>
      </c>
      <c r="I5" s="187" t="n">
        <f aca="false">SUM(I6:I8)</f>
        <v>79.8400000000002</v>
      </c>
      <c r="J5" s="192" t="n">
        <f aca="false">H5+I5</f>
        <v>165.005</v>
      </c>
      <c r="T5" s="193"/>
      <c r="W5" s="71"/>
      <c r="X5" s="192"/>
      <c r="Y5" s="194"/>
    </row>
    <row r="6" customFormat="false" ht="15" hidden="false" customHeight="false" outlineLevel="0" collapsed="false">
      <c r="A6" s="195" t="s">
        <v>119</v>
      </c>
      <c r="B6" s="196" t="s">
        <v>120</v>
      </c>
      <c r="C6" s="197" t="s">
        <v>121</v>
      </c>
      <c r="D6" s="197" t="s">
        <v>122</v>
      </c>
      <c r="E6" s="198" t="n">
        <v>1</v>
      </c>
      <c r="F6" s="199" t="n">
        <v>1</v>
      </c>
      <c r="G6" s="200" t="n">
        <v>1</v>
      </c>
      <c r="H6" s="201" t="n">
        <f aca="false">VLOOKUP("DIARIAS.001",4_AUX_RAT!A:P,16,0)*E6/2</f>
        <v>84.465</v>
      </c>
      <c r="I6" s="201" t="str">
        <f aca="false">IF(C6="M.O.",IF(G6="","",VLOOKUP(A6,SINAPI!A:E,5,0)*G6*F6*VALUE(E6)*24),"-")</f>
        <v>-</v>
      </c>
      <c r="J6" s="0" t="s">
        <v>123</v>
      </c>
      <c r="T6" s="193"/>
      <c r="W6" s="71"/>
      <c r="X6" s="192"/>
      <c r="Y6" s="194"/>
    </row>
    <row r="7" customFormat="false" ht="15" hidden="false" customHeight="false" outlineLevel="0" collapsed="false">
      <c r="A7" s="195" t="s">
        <v>124</v>
      </c>
      <c r="B7" s="196" t="s">
        <v>125</v>
      </c>
      <c r="C7" s="197" t="s">
        <v>121</v>
      </c>
      <c r="D7" s="197" t="s">
        <v>126</v>
      </c>
      <c r="E7" s="202" t="n">
        <v>1</v>
      </c>
      <c r="F7" s="199" t="n">
        <v>1</v>
      </c>
      <c r="G7" s="200" t="n">
        <v>1</v>
      </c>
      <c r="H7" s="201" t="n">
        <f aca="false">VLOOKUP("desloc.001",4_AUX_RAT!A:P,16,0)*E7</f>
        <v>0.7</v>
      </c>
      <c r="I7" s="201" t="str">
        <f aca="false">IF(C7="M.O.",IF(G7="","",VLOOKUP(A7,SINAPI!A:E,5,0)*G7*F7*VALUE(E7)*24),"-")</f>
        <v>-</v>
      </c>
      <c r="T7" s="193"/>
      <c r="W7" s="71"/>
      <c r="X7" s="192"/>
      <c r="Y7" s="194"/>
    </row>
    <row r="8" customFormat="false" ht="15" hidden="false" customHeight="false" outlineLevel="0" collapsed="false">
      <c r="A8" s="195" t="n">
        <v>4095</v>
      </c>
      <c r="B8" s="196" t="s">
        <v>127</v>
      </c>
      <c r="C8" s="197" t="s">
        <v>128</v>
      </c>
      <c r="D8" s="197" t="s">
        <v>129</v>
      </c>
      <c r="E8" s="203" t="n">
        <v>0.166666666666667</v>
      </c>
      <c r="F8" s="204" t="n">
        <v>1</v>
      </c>
      <c r="G8" s="200" t="n">
        <v>1</v>
      </c>
      <c r="H8" s="201" t="str">
        <f aca="false">IF(C8="M.O.","-",IF(C8="SUB.",IF(E8="POR SERV.",VLOOKUP(A8,SUBCOMP!A:E,5,0)*G8*F8,VLOOKUP(A8,SUBCOMP!A:E,5,0)*G8*VALUE(E8)*24*F8),IF(E8="POR SERV.",VLOOKUP(A8,4_AUX_RAT!A:P,16,0)*G8*F8,VLOOKUP(A8,4_AUX_RAT!A:P,16,0)*G8*VALUE(E8)*24*F8)))</f>
        <v>-</v>
      </c>
      <c r="I8" s="201" t="n">
        <f aca="false">IF(C8="M.O.",IF(G8="","",VLOOKUP(A8,SINAPI!A:E,5,0)*G8*F8*VALUE(E8)*24),"-")</f>
        <v>79.8400000000002</v>
      </c>
      <c r="T8" s="193"/>
      <c r="W8" s="71"/>
      <c r="X8" s="192"/>
      <c r="Y8" s="194"/>
    </row>
    <row r="9" customFormat="false" ht="15" hidden="false" customHeight="false" outlineLevel="0" collapsed="false">
      <c r="T9" s="193"/>
      <c r="W9" s="71"/>
      <c r="X9" s="192"/>
      <c r="Y9" s="194"/>
    </row>
    <row r="10" customFormat="false" ht="15" hidden="false" customHeight="false" outlineLevel="0" collapsed="false">
      <c r="A10" s="188" t="s">
        <v>40</v>
      </c>
      <c r="B10" s="189" t="s">
        <v>130</v>
      </c>
      <c r="C10" s="190" t="s">
        <v>116</v>
      </c>
      <c r="D10" s="190" t="s">
        <v>117</v>
      </c>
      <c r="E10" s="190" t="s">
        <v>109</v>
      </c>
      <c r="F10" s="190" t="s">
        <v>118</v>
      </c>
      <c r="G10" s="191" t="s">
        <v>111</v>
      </c>
      <c r="H10" s="186" t="n">
        <f aca="false">SUMPRODUCT($F11:$F15,H11:H15)</f>
        <v>106.177393549811</v>
      </c>
      <c r="I10" s="186" t="n">
        <f aca="false">SUMPRODUCT($F11:$F15,I11:I15)</f>
        <v>82.84</v>
      </c>
      <c r="J10" s="192"/>
      <c r="T10" s="193"/>
      <c r="W10" s="71"/>
      <c r="X10" s="192"/>
      <c r="Y10" s="194"/>
    </row>
    <row r="11" customFormat="false" ht="15" hidden="false" customHeight="false" outlineLevel="0" collapsed="false">
      <c r="A11" s="195" t="n">
        <v>2438</v>
      </c>
      <c r="B11" s="196" t="str">
        <f aca="false">IF(LEFT(A11,3)="SUB",VLOOKUP(A11,SUBCOMP!A:E,2,0),VLOOKUP(A11,SINAPI!A:E,2,0))</f>
        <v>ELETROTECNICO</v>
      </c>
      <c r="C11" s="197" t="s">
        <v>128</v>
      </c>
      <c r="D11" s="197" t="s">
        <v>129</v>
      </c>
      <c r="E11" s="203" t="n">
        <v>0.0833333333333333</v>
      </c>
      <c r="F11" s="204" t="n">
        <v>1</v>
      </c>
      <c r="G11" s="200" t="n">
        <v>2</v>
      </c>
      <c r="H11" s="201" t="str">
        <f aca="false">IF(C11="M.O.","-",IF(C11="SUB.",IF(E11="POR SERV.",VLOOKUP(A11,SUBCOMP!A:E,5,0)*G11,VLOOKUP(A11,SUBCOMP!A:E,5,0)*G11*VALUE(E11)*24),IF(E11="POR SERV.",VLOOKUP(A11,4_AUX_RAT!A:P,16,0)*G11,VLOOKUP(A11,4_AUX_RAT!A:P,16,0)*G11*VALUE(E11)*24)))</f>
        <v>-</v>
      </c>
      <c r="I11" s="201" t="n">
        <f aca="false">IF(C11="M.O.",IF(G11="","",VLOOKUP(A11,SINAPI!A:E,5,0)*G11*VALUE(E11)*24),"-")</f>
        <v>82.84</v>
      </c>
      <c r="T11" s="193"/>
      <c r="W11" s="71"/>
      <c r="X11" s="192"/>
      <c r="Y11" s="194"/>
    </row>
    <row r="12" customFormat="false" ht="15" hidden="false" customHeight="false" outlineLevel="0" collapsed="false">
      <c r="A12" s="195" t="n">
        <v>13617</v>
      </c>
      <c r="B12" s="196" t="str">
        <f aca="false">IF(LEFT(A12,3)="SUB",VLOOKUP(A12,SUBCOMP!A:E,2,0),VLOOKUP(A12,SINAPI!A:E,2,0))</f>
        <v>PICAPE CABINE SIMPLES COM MOTOR 1.6 FLEX, CAMBIO MANUAL, POTENCIA 101/104 CV, 2 PORTAS</v>
      </c>
      <c r="C12" s="197" t="s">
        <v>121</v>
      </c>
      <c r="D12" s="197" t="s">
        <v>117</v>
      </c>
      <c r="E12" s="203" t="s">
        <v>131</v>
      </c>
      <c r="F12" s="204" t="n">
        <v>0.1</v>
      </c>
      <c r="G12" s="200" t="n">
        <v>1</v>
      </c>
      <c r="H12" s="201" t="n">
        <f aca="false">IF(C12="M.O.","-",IF(C12="SUB.",IF(E12="POR SERV.",VLOOKUP(A12,SUBCOMP!A:E,5,0)*G12,VLOOKUP(A12,SUBCOMP!A:E,5,0)*G12*VALUE(E12)*24),IF(E12="POR SERV.",VLOOKUP(A12,4_AUX_RAT!A:P,16,0)*G12,VLOOKUP(A12,4_AUX_RAT!A:P,16,0)*G12*VALUE(E12)*24)))</f>
        <v>622.632342331771</v>
      </c>
      <c r="I12" s="201" t="str">
        <f aca="false">IF(C12="M.O.",IF(G12="","",VLOOKUP(A12,SINAPI!A:E,5,0)*G12*VALUE(E12)*24),"-")</f>
        <v>-</v>
      </c>
      <c r="T12" s="193"/>
      <c r="W12" s="71"/>
      <c r="X12" s="192"/>
      <c r="Y12" s="194"/>
    </row>
    <row r="13" customFormat="false" ht="15" hidden="false" customHeight="false" outlineLevel="0" collapsed="false">
      <c r="A13" s="195" t="n">
        <v>4222</v>
      </c>
      <c r="B13" s="196" t="str">
        <f aca="false">VLOOKUP(A13,4_AUX_RAT!A:B,2,0)</f>
        <v>GASOLINA COMUM</v>
      </c>
      <c r="C13" s="197" t="s">
        <v>132</v>
      </c>
      <c r="D13" s="197" t="s">
        <v>133</v>
      </c>
      <c r="E13" s="203" t="n">
        <v>0.0833333333333333</v>
      </c>
      <c r="F13" s="204" t="n">
        <v>1</v>
      </c>
      <c r="G13" s="200" t="n">
        <v>1</v>
      </c>
      <c r="H13" s="201" t="n">
        <f aca="false">IF(C13="M.O.","-",IF(C13="SUB.",IF(E13="POR SERV.",VLOOKUP(A13,SUBCOMP!A:E,5,0)*G13,VLOOKUP(A13,SUBCOMP!A:E,5,0)*G13*VALUE(E13)*24),IF(E13="POR SERV.",VLOOKUP(A13,4_AUX_RAT!A:P,16,0)*G13,VLOOKUP(A13,4_AUX_RAT!A:P,16,0)*G13*VALUE(E13)*24)))</f>
        <v>13.86</v>
      </c>
      <c r="I13" s="201" t="str">
        <f aca="false">IF(C13="M.O.",IF(G13="","",VLOOKUP(A13,SINAPI!A:E,5,0)*G13*VALUE(E13)*24),"-")</f>
        <v>-</v>
      </c>
      <c r="T13" s="193"/>
      <c r="W13" s="71"/>
      <c r="X13" s="192"/>
      <c r="Y13" s="194"/>
    </row>
    <row r="14" customFormat="false" ht="15" hidden="false" customHeight="false" outlineLevel="0" collapsed="false">
      <c r="A14" s="195" t="s">
        <v>134</v>
      </c>
      <c r="B14" s="196" t="str">
        <f aca="false">IF(LEFT(A14,3)="SUB",VLOOKUP(A14,SUBCOMP!A:E,2,0),VLOOKUP(A14,SINAPI!A:E,2,0))</f>
        <v>EQUIPAMENTOS MEDIÇÃO - SUBSISTEMA ELÉTRICA</v>
      </c>
      <c r="C14" s="197" t="s">
        <v>135</v>
      </c>
      <c r="D14" s="197" t="s">
        <v>136</v>
      </c>
      <c r="E14" s="203" t="n">
        <v>0.125</v>
      </c>
      <c r="F14" s="204" t="n">
        <v>0.3</v>
      </c>
      <c r="G14" s="200" t="n">
        <v>1</v>
      </c>
      <c r="H14" s="201" t="n">
        <f aca="false">IF(C14="M.O.","-",IF(C14="SUB.",IF(E14="POR SERV.",VLOOKUP(A14,SUBCOMP!A:E,5,0)*G14,VLOOKUP(A14,SUBCOMP!A:E,5,0)*G14*VALUE(E14)*24),IF(E14="POR SERV.",VLOOKUP(A14,4_AUX_RAT!A:P,16,0)*G14,VLOOKUP(A14,4_AUX_RAT!A:P,16,0)*G14*VALUE(E14)*24)))</f>
        <v>45.0712481878307</v>
      </c>
      <c r="I14" s="201" t="str">
        <f aca="false">IF(C14="M.O.",IF(G14="","",VLOOKUP(A14,SINAPI!A:E,5,0)*G14*VALUE(E14)*24),"-")</f>
        <v>-</v>
      </c>
      <c r="T14" s="193"/>
      <c r="W14" s="71"/>
      <c r="X14" s="192"/>
      <c r="Y14" s="194"/>
    </row>
    <row r="15" customFormat="false" ht="15" hidden="false" customHeight="false" outlineLevel="0" collapsed="false">
      <c r="A15" s="195" t="s">
        <v>137</v>
      </c>
      <c r="B15" s="196" t="str">
        <f aca="false">IF(LEFT(A15,3)="SUB",VLOOKUP(A15,SUBCOMP!A:E,2,0),VLOOKUP(A15,SINAPI!A:E,2,0))</f>
        <v>EPIs ESPECÍFICOS PARA ELETROTÉCNICO</v>
      </c>
      <c r="C15" s="197" t="s">
        <v>135</v>
      </c>
      <c r="D15" s="197" t="s">
        <v>136</v>
      </c>
      <c r="E15" s="203" t="n">
        <v>0.125</v>
      </c>
      <c r="F15" s="204" t="n">
        <v>1</v>
      </c>
      <c r="G15" s="200" t="n">
        <v>1</v>
      </c>
      <c r="H15" s="201" t="n">
        <f aca="false">IF(C15="M.O.","-",IF(C15="SUB.",IF(E15="POR SERV.",VLOOKUP(A15,SUBCOMP!A:E,5,0)*G15,VLOOKUP(A15,SUBCOMP!A:E,5,0)*G15*VALUE(E15)*24),IF(E15="POR SERV.",VLOOKUP(A15,4_AUX_RAT!A:P,16,0)*G15,VLOOKUP(A15,4_AUX_RAT!A:P,16,0)*G15*VALUE(E15)*24)))</f>
        <v>16.5327848602844</v>
      </c>
      <c r="I15" s="201" t="str">
        <f aca="false">IF(C15="M.O.",IF(G15="","",VLOOKUP(A15,SINAPI!A:E,5,0)*G15*VALUE(E15)*24),"-")</f>
        <v>-</v>
      </c>
      <c r="T15" s="193"/>
      <c r="W15" s="71"/>
      <c r="X15" s="192"/>
      <c r="Y15" s="194"/>
    </row>
    <row r="16" customFormat="false" ht="15" hidden="false" customHeight="false" outlineLevel="0" collapsed="false">
      <c r="T16" s="193"/>
      <c r="W16" s="71"/>
      <c r="X16" s="192"/>
      <c r="Y16" s="194"/>
    </row>
    <row r="17" customFormat="false" ht="15" hidden="false" customHeight="false" outlineLevel="0" collapsed="false">
      <c r="A17" s="188" t="s">
        <v>47</v>
      </c>
      <c r="B17" s="189" t="s">
        <v>138</v>
      </c>
      <c r="C17" s="190" t="s">
        <v>116</v>
      </c>
      <c r="D17" s="190" t="s">
        <v>117</v>
      </c>
      <c r="E17" s="190" t="s">
        <v>109</v>
      </c>
      <c r="F17" s="190" t="s">
        <v>118</v>
      </c>
      <c r="G17" s="191" t="s">
        <v>111</v>
      </c>
      <c r="H17" s="186" t="n">
        <f aca="false">SUMPRODUCT($F18:$F24,H18:H24)</f>
        <v>281.219711735905</v>
      </c>
      <c r="I17" s="186" t="n">
        <f aca="false">SUMPRODUCT($F18:$F24,I18:I24)</f>
        <v>1656.8</v>
      </c>
      <c r="J17" s="192"/>
      <c r="T17" s="193" t="s">
        <v>139</v>
      </c>
      <c r="U17" s="0" t="n">
        <v>434</v>
      </c>
      <c r="V17" s="0" t="n">
        <f aca="false">U17*2</f>
        <v>868</v>
      </c>
      <c r="W17" s="71" t="e">
        <f aca="false">V17*#REF!</f>
        <v>#REF!</v>
      </c>
      <c r="X17" s="192"/>
      <c r="Y17" s="194" t="n">
        <f aca="false">V17*$X$4</f>
        <v>3472</v>
      </c>
    </row>
    <row r="18" customFormat="false" ht="15" hidden="false" customHeight="false" outlineLevel="0" collapsed="false">
      <c r="A18" s="195" t="n">
        <v>2438</v>
      </c>
      <c r="B18" s="196" t="str">
        <f aca="false">IF(LEFT(A18,3)="SUB",VLOOKUP(A18,SUBCOMP!A:E,2,0),VLOOKUP(A18,SINAPI!A:E,2,0))</f>
        <v>ELETROTECNICO</v>
      </c>
      <c r="C18" s="197" t="s">
        <v>128</v>
      </c>
      <c r="D18" s="197" t="s">
        <v>129</v>
      </c>
      <c r="E18" s="205" t="n">
        <v>1.66666666666667</v>
      </c>
      <c r="F18" s="204" t="n">
        <v>1</v>
      </c>
      <c r="G18" s="200" t="n">
        <v>2</v>
      </c>
      <c r="H18" s="201" t="str">
        <f aca="false">IF(C18="M.O.","-",IF(C18="SUB.",IF(E18="POR SERV.",VLOOKUP(A18,SUBCOMP!A:E,5,0)*G18,VLOOKUP(A18,SUBCOMP!A:E,5,0)*G18*VALUE(E18)*24),IF(E18="POR SERV.",VLOOKUP(A18,4_AUX_RAT!A:P,16,0)*G18,VLOOKUP(A18,4_AUX_RAT!A:P,16,0)*G18*VALUE(E18)*24)))</f>
        <v>-</v>
      </c>
      <c r="I18" s="201" t="n">
        <f aca="false">IF(C18="M.O.",IF(G18="","",VLOOKUP(A18,SINAPI!A:E,5,0)*G18*VALUE(E18)*24),"-")</f>
        <v>1656.8</v>
      </c>
      <c r="T18" s="193" t="s">
        <v>140</v>
      </c>
      <c r="U18" s="0" t="n">
        <v>83</v>
      </c>
      <c r="V18" s="0" t="n">
        <f aca="false">U18*2</f>
        <v>166</v>
      </c>
      <c r="W18" s="71" t="e">
        <f aca="false">V18*#REF!</f>
        <v>#REF!</v>
      </c>
      <c r="X18" s="192"/>
      <c r="Y18" s="194" t="n">
        <f aca="false">V18*$X$4</f>
        <v>664</v>
      </c>
    </row>
    <row r="19" customFormat="false" ht="15" hidden="false" customHeight="false" outlineLevel="0" collapsed="false">
      <c r="A19" s="195" t="n">
        <v>13617</v>
      </c>
      <c r="B19" s="196" t="str">
        <f aca="false">IF(LEFT(A19,3)="SUB",VLOOKUP(A19,SUBCOMP!A:E,2,0),VLOOKUP(A19,SINAPI!A:E,2,0))</f>
        <v>PICAPE CABINE SIMPLES COM MOTOR 1.6 FLEX, CAMBIO MANUAL, POTENCIA 101/104 CV, 2 PORTAS</v>
      </c>
      <c r="C19" s="197" t="s">
        <v>121</v>
      </c>
      <c r="D19" s="197" t="s">
        <v>117</v>
      </c>
      <c r="E19" s="203" t="s">
        <v>131</v>
      </c>
      <c r="F19" s="204" t="n">
        <v>0.1</v>
      </c>
      <c r="G19" s="200" t="n">
        <v>1</v>
      </c>
      <c r="H19" s="201" t="n">
        <f aca="false">IF(C19="M.O.","-",IF(C19="SUB.",IF(E19="POR SERV.",VLOOKUP(A19,SUBCOMP!A:E,5,0)*G19,VLOOKUP(A19,SUBCOMP!A:E,5,0)*G19*VALUE(E19)*24),IF(E19="POR SERV.",VLOOKUP(A19,4_AUX_RAT!A:P,16,0)*G19,VLOOKUP(A19,4_AUX_RAT!A:P,16,0)*G19*VALUE(E19)*24)))</f>
        <v>622.632342331771</v>
      </c>
      <c r="I19" s="201" t="str">
        <f aca="false">IF(C19="M.O.",IF(G19="","",VLOOKUP(A19,SINAPI!A:E,5,0)*G19*VALUE(E19)*24),"-")</f>
        <v>-</v>
      </c>
      <c r="T19" s="193" t="s">
        <v>141</v>
      </c>
      <c r="U19" s="0" t="n">
        <v>137</v>
      </c>
      <c r="V19" s="0" t="n">
        <f aca="false">U19*2</f>
        <v>274</v>
      </c>
      <c r="W19" s="71" t="e">
        <f aca="false">V19*#REF!</f>
        <v>#REF!</v>
      </c>
      <c r="X19" s="192"/>
      <c r="Y19" s="194" t="n">
        <f aca="false">V19*$X$4</f>
        <v>1096</v>
      </c>
    </row>
    <row r="20" customFormat="false" ht="15" hidden="false" customHeight="false" outlineLevel="0" collapsed="false">
      <c r="A20" s="195" t="n">
        <v>4222</v>
      </c>
      <c r="B20" s="196" t="str">
        <f aca="false">VLOOKUP(A20,4_AUX_RAT!A:B,2,0)</f>
        <v>GASOLINA COMUM</v>
      </c>
      <c r="C20" s="197" t="s">
        <v>132</v>
      </c>
      <c r="D20" s="197" t="s">
        <v>133</v>
      </c>
      <c r="E20" s="203" t="n">
        <v>0.0416666666666667</v>
      </c>
      <c r="F20" s="204" t="n">
        <v>0.1</v>
      </c>
      <c r="G20" s="200" t="n">
        <v>5</v>
      </c>
      <c r="H20" s="201" t="n">
        <f aca="false">IF(C20="M.O.","-",IF(C20="SUB.",IF(E20="POR SERV.",VLOOKUP(A20,SUBCOMP!A:E,5,0)*G20,VLOOKUP(A20,SUBCOMP!A:E,5,0)*G20*VALUE(E20)*24),IF(E20="POR SERV.",VLOOKUP(A20,4_AUX_RAT!A:P,16,0)*G20,VLOOKUP(A20,4_AUX_RAT!A:P,16,0)*G20*VALUE(E20)*24)))</f>
        <v>34.65</v>
      </c>
      <c r="I20" s="201" t="str">
        <f aca="false">IF(C20="M.O.",IF(G20="","",VLOOKUP(A20,SINAPI!A:E,5,0)*G20*VALUE(E20)*24),"-")</f>
        <v>-</v>
      </c>
      <c r="J20" s="206" t="s">
        <v>142</v>
      </c>
      <c r="T20" s="193" t="s">
        <v>143</v>
      </c>
      <c r="U20" s="0" t="n">
        <v>444</v>
      </c>
      <c r="V20" s="0" t="n">
        <f aca="false">U20*2</f>
        <v>888</v>
      </c>
      <c r="W20" s="71" t="e">
        <f aca="false">V20*#REF!</f>
        <v>#REF!</v>
      </c>
      <c r="X20" s="192"/>
      <c r="Y20" s="194" t="n">
        <f aca="false">V20*$X$4</f>
        <v>3552</v>
      </c>
    </row>
    <row r="21" customFormat="false" ht="15" hidden="false" customHeight="false" outlineLevel="0" collapsed="false">
      <c r="A21" s="195" t="s">
        <v>134</v>
      </c>
      <c r="B21" s="196" t="str">
        <f aca="false">IF(LEFT(A21,3)="SUB",VLOOKUP(A21,SUBCOMP!A:E,2,0),VLOOKUP(A21,SINAPI!A:E,2,0))</f>
        <v>EQUIPAMENTOS MEDIÇÃO - SUBSISTEMA ELÉTRICA</v>
      </c>
      <c r="C21" s="197" t="s">
        <v>135</v>
      </c>
      <c r="D21" s="197" t="s">
        <v>136</v>
      </c>
      <c r="E21" s="203" t="n">
        <v>0.125</v>
      </c>
      <c r="F21" s="204" t="n">
        <v>0.3</v>
      </c>
      <c r="G21" s="200" t="n">
        <v>1</v>
      </c>
      <c r="H21" s="201" t="n">
        <f aca="false">IF(C21="M.O.","-",IF(C21="SUB.",IF(E21="POR SERV.",VLOOKUP(A21,SUBCOMP!A:E,5,0)*G21,VLOOKUP(A21,SUBCOMP!A:E,5,0)*G21*VALUE(E21)*24),IF(E21="POR SERV.",VLOOKUP(A21,4_AUX_RAT!A:P,16,0)*G21,VLOOKUP(A21,4_AUX_RAT!A:P,16,0)*G21*VALUE(E21)*24)))</f>
        <v>45.0712481878307</v>
      </c>
      <c r="I21" s="201" t="str">
        <f aca="false">IF(C21="M.O.",IF(G21="","",VLOOKUP(A21,SINAPI!A:E,5,0)*G21*VALUE(E21)*24),"-")</f>
        <v>-</v>
      </c>
      <c r="T21" s="193" t="s">
        <v>144</v>
      </c>
      <c r="U21" s="0" t="n">
        <v>523</v>
      </c>
      <c r="V21" s="0" t="n">
        <f aca="false">U21*2</f>
        <v>1046</v>
      </c>
      <c r="W21" s="71" t="e">
        <f aca="false">V21*#REF!</f>
        <v>#REF!</v>
      </c>
      <c r="X21" s="192"/>
      <c r="Y21" s="194" t="n">
        <f aca="false">V21*$X$4</f>
        <v>4184</v>
      </c>
    </row>
    <row r="22" customFormat="false" ht="15" hidden="false" customHeight="false" outlineLevel="0" collapsed="false">
      <c r="A22" s="195" t="s">
        <v>145</v>
      </c>
      <c r="B22" s="196" t="str">
        <f aca="false">IF(LEFT(A22,3)="SUB",VLOOKUP(A22,SUBCOMP!A:E,2,0),VLOOKUP(A22,SINAPI!A:E,2,0))</f>
        <v>FERRAMENTAS E SUPORTE - SUBSISTEMA ELETRO-ELETRÔNICA</v>
      </c>
      <c r="C22" s="197" t="s">
        <v>135</v>
      </c>
      <c r="D22" s="197" t="s">
        <v>136</v>
      </c>
      <c r="E22" s="203" t="n">
        <v>0.125</v>
      </c>
      <c r="F22" s="204" t="n">
        <v>0.3</v>
      </c>
      <c r="G22" s="200" t="n">
        <v>1</v>
      </c>
      <c r="H22" s="201" t="n">
        <f aca="false">IF(C22="M.O.","-",IF(C22="SUB.",IF(E22="POR SERV.",VLOOKUP(A22,SUBCOMP!A:E,5,0)*G22,VLOOKUP(A22,SUBCOMP!A:E,5,0)*G22*VALUE(E22)*24),IF(E22="POR SERV.",VLOOKUP(A22,4_AUX_RAT!A:P,16,0)*G22,VLOOKUP(A22,4_AUX_RAT!A:P,16,0)*G22*VALUE(E22)*24)))</f>
        <v>279.589605227348</v>
      </c>
      <c r="I22" s="201" t="str">
        <f aca="false">IF(C22="M.O.",IF(G22="","",VLOOKUP(A22,SINAPI!A:E,5,0)*G22*VALUE(E22)*24),"-")</f>
        <v>-</v>
      </c>
      <c r="T22" s="193" t="s">
        <v>146</v>
      </c>
      <c r="U22" s="0" t="n">
        <v>135</v>
      </c>
      <c r="V22" s="0" t="n">
        <f aca="false">U22*2</f>
        <v>270</v>
      </c>
      <c r="W22" s="71" t="e">
        <f aca="false">V22*#REF!</f>
        <v>#REF!</v>
      </c>
      <c r="X22" s="192"/>
      <c r="Y22" s="194" t="n">
        <f aca="false">V22*$X$4</f>
        <v>1080</v>
      </c>
    </row>
    <row r="23" customFormat="false" ht="15" hidden="false" customHeight="false" outlineLevel="0" collapsed="false">
      <c r="A23" s="195" t="s">
        <v>147</v>
      </c>
      <c r="B23" s="196" t="str">
        <f aca="false">IF(LEFT(A23,3)="SUB",VLOOKUP(A23,SUBCOMP!A:E,2,0),VLOOKUP(A23,SINAPI!A:E,2,0))</f>
        <v>INSUMOS DE MANUTENÇÃO</v>
      </c>
      <c r="C23" s="197" t="s">
        <v>135</v>
      </c>
      <c r="D23" s="197" t="s">
        <v>136</v>
      </c>
      <c r="E23" s="203" t="n">
        <v>0.125</v>
      </c>
      <c r="F23" s="204" t="n">
        <v>1</v>
      </c>
      <c r="G23" s="200" t="n">
        <v>2</v>
      </c>
      <c r="H23" s="201" t="n">
        <f aca="false">IF(C23="M.O.","-",IF(C23="SUB.",IF(E23="POR SERV.",VLOOKUP(A23,SUBCOMP!A:E,5,0)*G23*F23,VLOOKUP(A23,SUBCOMP!A:E,5,0)*G23*VALUE(E23)*24*F23),IF(E23="POR SERV.",VLOOKUP(A23,4_AUX_RAT!A:P,16,0)*G23*F23,VLOOKUP(A23,4_AUX_RAT!A:P,16,0)*G23*VALUE(E23)*24*F23)))</f>
        <v>85.0276517576058</v>
      </c>
      <c r="I23" s="201" t="str">
        <f aca="false">IF(C23="M.O.",IF(G23="","",VLOOKUP(A23,SINAPI!A:E,5,0)*G23*F23*VALUE(E23)*24),"-")</f>
        <v>-</v>
      </c>
      <c r="T23" s="193" t="s">
        <v>148</v>
      </c>
      <c r="U23" s="0" t="n">
        <v>309</v>
      </c>
      <c r="V23" s="0" t="n">
        <f aca="false">U23*2</f>
        <v>618</v>
      </c>
      <c r="W23" s="71" t="e">
        <f aca="false">V23*#REF!</f>
        <v>#REF!</v>
      </c>
      <c r="X23" s="192"/>
      <c r="Y23" s="194" t="n">
        <f aca="false">V23*$X$4</f>
        <v>2472</v>
      </c>
    </row>
    <row r="24" customFormat="false" ht="15" hidden="false" customHeight="false" outlineLevel="0" collapsed="false">
      <c r="A24" s="195" t="s">
        <v>137</v>
      </c>
      <c r="B24" s="196" t="str">
        <f aca="false">IF(LEFT(A24,3)="SUB",VLOOKUP(A24,SUBCOMP!A:E,2,0),VLOOKUP(A24,SINAPI!A:E,2,0))</f>
        <v>EPIs ESPECÍFICOS PARA ELETROTÉCNICO</v>
      </c>
      <c r="C24" s="197" t="s">
        <v>135</v>
      </c>
      <c r="D24" s="197" t="s">
        <v>136</v>
      </c>
      <c r="E24" s="203" t="n">
        <v>0.125</v>
      </c>
      <c r="F24" s="204" t="n">
        <v>1</v>
      </c>
      <c r="G24" s="200" t="n">
        <v>2</v>
      </c>
      <c r="H24" s="201" t="n">
        <f aca="false">IF(C24="M.O.","-",IF(C24="SUB.",IF(E24="POR SERV.",VLOOKUP(A24,SUBCOMP!A:E,5,0)*G24*F24,VLOOKUP(A24,SUBCOMP!A:E,5,0)*G24*VALUE(E24)*24*F24),IF(E24="POR SERV.",VLOOKUP(A24,4_AUX_RAT!A:P,16,0)*G24*F24,VLOOKUP(A24,4_AUX_RAT!A:P,16,0)*G24*VALUE(E24)*24*F24)))</f>
        <v>33.0655697205688</v>
      </c>
      <c r="I24" s="201" t="str">
        <f aca="false">IF(C24="M.O.",IF(G24="","",VLOOKUP(A24,SINAPI!A:E,5,0)*G24*F24*VALUE(E24)*24),"-")</f>
        <v>-</v>
      </c>
      <c r="T24" s="193" t="s">
        <v>149</v>
      </c>
      <c r="U24" s="0" t="n">
        <v>194</v>
      </c>
      <c r="V24" s="0" t="n">
        <f aca="false">U24*2</f>
        <v>388</v>
      </c>
      <c r="W24" s="71" t="e">
        <f aca="false">V24*#REF!</f>
        <v>#REF!</v>
      </c>
      <c r="X24" s="192"/>
      <c r="Y24" s="194" t="n">
        <f aca="false">V24*$X$4</f>
        <v>1552</v>
      </c>
    </row>
    <row r="25" customFormat="false" ht="15" hidden="false" customHeight="false" outlineLevel="0" collapsed="false">
      <c r="A25" s="207"/>
      <c r="B25" s="208"/>
      <c r="C25" s="209"/>
      <c r="D25" s="209"/>
      <c r="E25" s="210"/>
      <c r="F25" s="211"/>
      <c r="G25" s="212"/>
      <c r="H25" s="213"/>
      <c r="I25" s="213"/>
      <c r="T25" s="193"/>
      <c r="W25" s="71"/>
      <c r="X25" s="192"/>
      <c r="Y25" s="194"/>
    </row>
  </sheetData>
  <mergeCells count="2">
    <mergeCell ref="C1:I1"/>
    <mergeCell ref="C2:H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4472C4"/>
    <pageSetUpPr fitToPage="true"/>
  </sheetPr>
  <dimension ref="A1:G4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4" ySplit="4" topLeftCell="E5" activePane="bottomRight" state="frozen"/>
      <selection pane="topLeft" activeCell="A1" activeCellId="0" sqref="A1"/>
      <selection pane="topRight" activeCell="E1" activeCellId="0" sqref="E1"/>
      <selection pane="bottomLeft" activeCell="A5" activeCellId="0" sqref="A5"/>
      <selection pane="bottomRight" activeCell="G7" activeCellId="0" sqref="G7"/>
    </sheetView>
  </sheetViews>
  <sheetFormatPr defaultColWidth="8.73046875" defaultRowHeight="15" zeroHeight="false" outlineLevelRow="0" outlineLevelCol="0"/>
  <cols>
    <col collapsed="false" customWidth="true" hidden="false" outlineLevel="0" max="1" min="1" style="0" width="13.29"/>
    <col collapsed="false" customWidth="true" hidden="false" outlineLevel="0" max="2" min="2" style="0" width="52"/>
    <col collapsed="false" customWidth="true" hidden="false" outlineLevel="0" max="3" min="3" style="0" width="7.87"/>
    <col collapsed="false" customWidth="true" hidden="false" outlineLevel="0" max="4" min="4" style="0" width="8"/>
    <col collapsed="false" customWidth="true" hidden="false" outlineLevel="0" max="5" min="5" style="0" width="12.29"/>
    <col collapsed="false" customWidth="true" hidden="false" outlineLevel="0" max="6" min="6" style="0" width="13.43"/>
    <col collapsed="false" customWidth="true" hidden="false" outlineLevel="0" max="8" min="7" style="0" width="10.13"/>
    <col collapsed="false" customWidth="true" hidden="false" outlineLevel="0" max="9" min="9" style="0" width="12.29"/>
    <col collapsed="false" customWidth="true" hidden="false" outlineLevel="0" max="10" min="10" style="0" width="14.43"/>
    <col collapsed="false" customWidth="true" hidden="false" outlineLevel="0" max="11" min="11" style="0" width="38.86"/>
  </cols>
  <sheetData>
    <row r="1" customFormat="false" ht="15.75" hidden="false" customHeight="true" outlineLevel="0" collapsed="false">
      <c r="A1" s="214" t="s">
        <v>150</v>
      </c>
      <c r="B1" s="214"/>
    </row>
    <row r="2" customFormat="false" ht="15" hidden="false" customHeight="true" outlineLevel="0" collapsed="false">
      <c r="A2" s="215" t="str">
        <f aca="false">CAPA!E18</f>
        <v>REF. CONTRATAÇÃO DE EMPRESA ESPECIALIZADA NA PRESTAÇÃO DE SERVIÇO MANUTENÇÃO CORRETIVA EM NOBREAKS</v>
      </c>
      <c r="B2" s="215"/>
    </row>
    <row r="3" customFormat="false" ht="15" hidden="false" customHeight="false" outlineLevel="0" collapsed="false">
      <c r="A3" s="215"/>
      <c r="B3" s="215"/>
    </row>
    <row r="4" customFormat="false" ht="15.75" hidden="false" customHeight="false" outlineLevel="0" collapsed="false">
      <c r="A4" s="181"/>
      <c r="B4" s="182"/>
      <c r="C4" s="216" t="s">
        <v>107</v>
      </c>
      <c r="D4" s="216" t="s">
        <v>108</v>
      </c>
      <c r="E4" s="216" t="s">
        <v>151</v>
      </c>
      <c r="G4" s="0" t="s">
        <v>152</v>
      </c>
    </row>
    <row r="5" customFormat="false" ht="15" hidden="false" customHeight="false" outlineLevel="0" collapsed="false">
      <c r="A5" s="217" t="s">
        <v>134</v>
      </c>
      <c r="B5" s="218" t="s">
        <v>153</v>
      </c>
      <c r="C5" s="219" t="s">
        <v>116</v>
      </c>
      <c r="D5" s="219" t="s">
        <v>117</v>
      </c>
      <c r="E5" s="220" t="n">
        <f aca="false">SUM(E6:E8)</f>
        <v>15.0237493959436</v>
      </c>
      <c r="F5" s="221" t="s">
        <v>154</v>
      </c>
      <c r="G5" s="220" t="n">
        <v>11.1092619000772</v>
      </c>
    </row>
    <row r="6" customFormat="false" ht="15" hidden="false" customHeight="false" outlineLevel="0" collapsed="false">
      <c r="A6" s="195" t="s">
        <v>155</v>
      </c>
      <c r="B6" s="196" t="str">
        <f aca="false">VLOOKUP(A6,4_AUX_RAT!A:P,2,0)</f>
        <v>ALICATE AMPERÍMETRO ATÉ 1000A</v>
      </c>
      <c r="C6" s="197" t="s">
        <v>156</v>
      </c>
      <c r="D6" s="197" t="s">
        <v>108</v>
      </c>
      <c r="E6" s="222" t="n">
        <f aca="false">VLOOKUP(A6,4_AUX_RAT!A:P,16,0)</f>
        <v>4.75096920662478</v>
      </c>
      <c r="G6" s="222" t="n">
        <v>3.96560839864418</v>
      </c>
    </row>
    <row r="7" customFormat="false" ht="15" hidden="false" customHeight="false" outlineLevel="0" collapsed="false">
      <c r="A7" s="195" t="s">
        <v>157</v>
      </c>
      <c r="B7" s="196" t="str">
        <f aca="false">VLOOKUP(A7,4_AUX_RAT!A:P,2,0)</f>
        <v>MEDIDOR DE ROTAÇÃO DE FASE</v>
      </c>
      <c r="C7" s="197" t="s">
        <v>156</v>
      </c>
      <c r="D7" s="197" t="s">
        <v>108</v>
      </c>
      <c r="E7" s="222" t="n">
        <f aca="false">VLOOKUP(A7,4_AUX_RAT!A:P,16,0)</f>
        <v>9.03935799933863</v>
      </c>
      <c r="G7" s="222" t="n">
        <v>5.89400245342813</v>
      </c>
    </row>
    <row r="8" customFormat="false" ht="15" hidden="false" customHeight="false" outlineLevel="0" collapsed="false">
      <c r="A8" s="195" t="s">
        <v>158</v>
      </c>
      <c r="B8" s="196" t="str">
        <f aca="false">VLOOKUP(A8,4_AUX_RAT!A:B,2,0)</f>
        <v>DETECTOR DE SEQUÊNCIA DE FASE</v>
      </c>
      <c r="C8" s="197" t="s">
        <v>156</v>
      </c>
      <c r="D8" s="197" t="s">
        <v>108</v>
      </c>
      <c r="E8" s="222" t="n">
        <f aca="false">VLOOKUP(A8,4_AUX_RAT!A:P,16,0)</f>
        <v>1.23342218998016</v>
      </c>
      <c r="G8" s="222" t="n">
        <v>1.24965104800485</v>
      </c>
    </row>
    <row r="10" customFormat="false" ht="15" hidden="false" customHeight="false" outlineLevel="0" collapsed="false">
      <c r="A10" s="217" t="s">
        <v>145</v>
      </c>
      <c r="B10" s="218" t="s">
        <v>159</v>
      </c>
      <c r="C10" s="219" t="s">
        <v>116</v>
      </c>
      <c r="D10" s="219" t="s">
        <v>117</v>
      </c>
      <c r="E10" s="220" t="n">
        <f aca="false">SUM(E11:E28)</f>
        <v>93.1965350757826</v>
      </c>
      <c r="F10" s="221" t="s">
        <v>154</v>
      </c>
      <c r="G10" s="220" t="n">
        <v>67.4007935728064</v>
      </c>
    </row>
    <row r="11" customFormat="false" ht="15" hidden="false" customHeight="false" outlineLevel="0" collapsed="false">
      <c r="A11" s="195" t="s">
        <v>160</v>
      </c>
      <c r="B11" s="196" t="str">
        <f aca="false">VLOOKUP(A11,4_AUX_RAT!A:P,2,0)</f>
        <v>COMPRESSOR DE AR PARA LIMPEZA INDUSTRIAL</v>
      </c>
      <c r="C11" s="197" t="s">
        <v>161</v>
      </c>
      <c r="D11" s="197" t="s">
        <v>108</v>
      </c>
      <c r="E11" s="222" t="n">
        <f aca="false">VLOOKUP(A11,4_AUX_RAT!A:P,16,0)</f>
        <v>9.83610798804012</v>
      </c>
      <c r="G11" s="222" t="n">
        <v>6.96661404844577</v>
      </c>
    </row>
    <row r="12" customFormat="false" ht="15" hidden="false" customHeight="false" outlineLevel="0" collapsed="false">
      <c r="A12" s="195" t="s">
        <v>162</v>
      </c>
      <c r="B12" s="196" t="str">
        <f aca="false">VLOOKUP(A12,4_AUX_RAT!A:P,2,0)</f>
        <v>ASPIRADOR DE PÓ E ÁGUA 1400 W</v>
      </c>
      <c r="C12" s="197" t="s">
        <v>161</v>
      </c>
      <c r="D12" s="197" t="s">
        <v>108</v>
      </c>
      <c r="E12" s="222" t="n">
        <f aca="false">VLOOKUP(A12,4_AUX_RAT!A:P,16,0)</f>
        <v>2.76093447145062</v>
      </c>
      <c r="G12" s="222" t="n">
        <v>2.56155135857584</v>
      </c>
    </row>
    <row r="13" customFormat="false" ht="15" hidden="false" customHeight="false" outlineLevel="0" collapsed="false">
      <c r="A13" s="195" t="s">
        <v>163</v>
      </c>
      <c r="B13" s="196" t="str">
        <f aca="false">VLOOKUP(A13,4_AUX_RAT!A:P,2,0)</f>
        <v>FURADEIRA DE IMPACTO 750 W PROFISSIONAL</v>
      </c>
      <c r="C13" s="197" t="s">
        <v>161</v>
      </c>
      <c r="D13" s="197" t="s">
        <v>108</v>
      </c>
      <c r="E13" s="222" t="n">
        <f aca="false">VLOOKUP(A13,4_AUX_RAT!A:P,16,0)</f>
        <v>4.24587498070988</v>
      </c>
      <c r="G13" s="222" t="n">
        <v>3.68435649305556</v>
      </c>
    </row>
    <row r="14" customFormat="false" ht="15" hidden="false" customHeight="false" outlineLevel="0" collapsed="false">
      <c r="A14" s="195" t="s">
        <v>164</v>
      </c>
      <c r="B14" s="196" t="str">
        <f aca="false">VLOOKUP(A14,4_AUX_RAT!A:B,2,0)</f>
        <v>PARAFUSADEIRA ELÉTRICA 750 W PROFISSIONAL</v>
      </c>
      <c r="C14" s="197" t="s">
        <v>161</v>
      </c>
      <c r="D14" s="197" t="s">
        <v>108</v>
      </c>
      <c r="E14" s="222" t="n">
        <f aca="false">VLOOKUP(A14,4_AUX_RAT!A:P,16,0)</f>
        <v>4.6821124804343</v>
      </c>
      <c r="G14" s="222" t="n">
        <v>4.04031910576499</v>
      </c>
    </row>
    <row r="15" customFormat="false" ht="15" hidden="false" customHeight="false" outlineLevel="0" collapsed="false">
      <c r="A15" s="195" t="s">
        <v>165</v>
      </c>
      <c r="B15" s="196" t="str">
        <f aca="false">VLOOKUP(A15,4_AUX_RAT!A:B,2,0)</f>
        <v>JOGO DE BROCAS E PONTEIRAS</v>
      </c>
      <c r="C15" s="197" t="s">
        <v>161</v>
      </c>
      <c r="D15" s="197" t="s">
        <v>108</v>
      </c>
      <c r="E15" s="222" t="n">
        <f aca="false">VLOOKUP(A15,4_AUX_RAT!A:P,16,0)</f>
        <v>2.17003015873016</v>
      </c>
      <c r="G15" s="222" t="n">
        <v>1.65343083167989</v>
      </c>
    </row>
    <row r="16" customFormat="false" ht="15" hidden="false" customHeight="false" outlineLevel="0" collapsed="false">
      <c r="A16" s="195" t="s">
        <v>166</v>
      </c>
      <c r="B16" s="196" t="str">
        <f aca="false">VLOOKUP(A16,4_AUX_RAT!A:B,2,0)</f>
        <v>KIT BITS E SOQUETES SEXTAVADO</v>
      </c>
      <c r="C16" s="197" t="s">
        <v>161</v>
      </c>
      <c r="D16" s="197" t="s">
        <v>108</v>
      </c>
      <c r="E16" s="222" t="n">
        <f aca="false">VLOOKUP(A16,4_AUX_RAT!A:P,16,0)</f>
        <v>1.9301618411045</v>
      </c>
      <c r="G16" s="222" t="n">
        <v>1.88335897376543</v>
      </c>
    </row>
    <row r="17" customFormat="false" ht="15" hidden="false" customHeight="false" outlineLevel="0" collapsed="false">
      <c r="A17" s="195" t="s">
        <v>167</v>
      </c>
      <c r="B17" s="196" t="str">
        <f aca="false">VLOOKUP(A17,4_AUX_RAT!A:B,2,0)</f>
        <v>JOGO DE FERRAMENTAS ISOLADAS IEC 50 ATÉ 1500 VOLTS</v>
      </c>
      <c r="C17" s="197" t="s">
        <v>161</v>
      </c>
      <c r="D17" s="197" t="s">
        <v>108</v>
      </c>
      <c r="E17" s="222" t="n">
        <f aca="false">VLOOKUP(A17,4_AUX_RAT!A:P,16,0)</f>
        <v>41.1800027350639</v>
      </c>
      <c r="G17" s="222" t="n">
        <v>24.0879723241843</v>
      </c>
    </row>
    <row r="18" customFormat="false" ht="15" hidden="false" customHeight="false" outlineLevel="0" collapsed="false">
      <c r="A18" s="195" t="s">
        <v>168</v>
      </c>
      <c r="B18" s="196" t="str">
        <f aca="false">VLOOKUP(A18,4_AUX_RAT!A:B,2,0)</f>
        <v>JOGO DE CHAVE FIXA DE BOCA DE 6 A 32 MM</v>
      </c>
      <c r="C18" s="197" t="s">
        <v>161</v>
      </c>
      <c r="D18" s="197" t="s">
        <v>108</v>
      </c>
      <c r="E18" s="222" t="n">
        <f aca="false">VLOOKUP(A18,4_AUX_RAT!A:P,16,0)</f>
        <v>1.94105836006393</v>
      </c>
      <c r="G18" s="222" t="n">
        <v>1.32923041253307</v>
      </c>
    </row>
    <row r="19" customFormat="false" ht="15" hidden="false" customHeight="false" outlineLevel="0" collapsed="false">
      <c r="A19" s="195" t="s">
        <v>169</v>
      </c>
      <c r="B19" s="196" t="str">
        <f aca="false">VLOOKUP(A19,4_AUX_RAT!A:B,2,0)</f>
        <v>KIT CHAVES HEXAGONAIS</v>
      </c>
      <c r="C19" s="197" t="s">
        <v>161</v>
      </c>
      <c r="D19" s="197" t="s">
        <v>108</v>
      </c>
      <c r="E19" s="222" t="n">
        <f aca="false">VLOOKUP(A19,4_AUX_RAT!A:P,16,0)</f>
        <v>0.576124459876543</v>
      </c>
      <c r="G19" s="222" t="n">
        <v>0.534595971395503</v>
      </c>
    </row>
    <row r="20" customFormat="false" ht="15" hidden="false" customHeight="false" outlineLevel="0" collapsed="false">
      <c r="A20" s="195" t="s">
        <v>170</v>
      </c>
      <c r="B20" s="196" t="str">
        <f aca="false">VLOOKUP(A20,4_AUX_RAT!A:B,2,0)</f>
        <v>ESTILETE PROFISSIONAL</v>
      </c>
      <c r="C20" s="197" t="s">
        <v>161</v>
      </c>
      <c r="D20" s="197" t="s">
        <v>108</v>
      </c>
      <c r="E20" s="222" t="n">
        <f aca="false">VLOOKUP(A20,4_AUX_RAT!A:P,16,0)</f>
        <v>0.291829643408289</v>
      </c>
      <c r="G20" s="222" t="n">
        <v>0.295046434909612</v>
      </c>
    </row>
    <row r="21" customFormat="false" ht="15" hidden="false" customHeight="false" outlineLevel="0" collapsed="false">
      <c r="A21" s="195" t="s">
        <v>171</v>
      </c>
      <c r="B21" s="196" t="str">
        <f aca="false">VLOOKUP(A21,4_AUX_RAT!A:B,2,0)</f>
        <v>KIT TESOURA DE CHAPA</v>
      </c>
      <c r="C21" s="197" t="s">
        <v>161</v>
      </c>
      <c r="D21" s="197" t="s">
        <v>108</v>
      </c>
      <c r="E21" s="222" t="n">
        <f aca="false">VLOOKUP(A21,4_AUX_RAT!A:P,16,0)</f>
        <v>1.19995017030423</v>
      </c>
      <c r="G21" s="222" t="n">
        <v>1.18734382523148</v>
      </c>
    </row>
    <row r="22" customFormat="false" ht="15" hidden="false" customHeight="false" outlineLevel="0" collapsed="false">
      <c r="A22" s="195" t="s">
        <v>172</v>
      </c>
      <c r="B22" s="196" t="str">
        <f aca="false">VLOOKUP(A22,4_AUX_RAT!A:B,2,0)</f>
        <v>JOGO DE ALICATES ISOLADO 8003 H VDE 1000V GEDORE</v>
      </c>
      <c r="C22" s="197" t="s">
        <v>161</v>
      </c>
      <c r="D22" s="197" t="s">
        <v>108</v>
      </c>
      <c r="E22" s="222" t="n">
        <f aca="false">VLOOKUP(A22,4_AUX_RAT!A:P,16,0)</f>
        <v>5.64451274140212</v>
      </c>
      <c r="G22" s="222" t="n">
        <v>4.07422582699515</v>
      </c>
    </row>
    <row r="23" customFormat="false" ht="15" hidden="false" customHeight="false" outlineLevel="0" collapsed="false">
      <c r="A23" s="195" t="s">
        <v>173</v>
      </c>
      <c r="B23" s="196" t="str">
        <f aca="false">VLOOKUP(A23,4_AUX_RAT!A:B,2,0)</f>
        <v>LUPA DE MÃO</v>
      </c>
      <c r="C23" s="197" t="s">
        <v>161</v>
      </c>
      <c r="D23" s="197" t="s">
        <v>108</v>
      </c>
      <c r="E23" s="222" t="n">
        <f aca="false">VLOOKUP(A23,4_AUX_RAT!A:P,16,0)</f>
        <v>0.783018557098765</v>
      </c>
      <c r="G23" s="222" t="n">
        <v>0.675750023423721</v>
      </c>
    </row>
    <row r="24" customFormat="false" ht="15" hidden="false" customHeight="false" outlineLevel="0" collapsed="false">
      <c r="A24" s="195" t="s">
        <v>174</v>
      </c>
      <c r="B24" s="196" t="str">
        <f aca="false">VLOOKUP(A24,4_AUX_RAT!A:B,2,0)</f>
        <v>SOPRADOR TÉRMICO 2000W</v>
      </c>
      <c r="C24" s="197" t="s">
        <v>161</v>
      </c>
      <c r="D24" s="197" t="s">
        <v>108</v>
      </c>
      <c r="E24" s="222" t="n">
        <f aca="false">VLOOKUP(A24,4_AUX_RAT!A:P,16,0)</f>
        <v>1.52139747960758</v>
      </c>
      <c r="G24" s="222" t="n">
        <v>1.99174456128748</v>
      </c>
    </row>
    <row r="25" customFormat="false" ht="15" hidden="false" customHeight="false" outlineLevel="0" collapsed="false">
      <c r="A25" s="195" t="s">
        <v>175</v>
      </c>
      <c r="B25" s="196" t="str">
        <f aca="false">VLOOKUP(A25,4_AUX_RAT!A:B,2,0)</f>
        <v>FERRO DE SOLDA PROFISSIONAL ELETRÔNICA</v>
      </c>
      <c r="C25" s="197" t="s">
        <v>161</v>
      </c>
      <c r="D25" s="197" t="s">
        <v>108</v>
      </c>
      <c r="E25" s="222" t="n">
        <f aca="false">VLOOKUP(A25,4_AUX_RAT!A:P,16,0)</f>
        <v>0.941558173500882</v>
      </c>
      <c r="G25" s="222" t="n">
        <v>0.735011837522046</v>
      </c>
    </row>
    <row r="26" customFormat="false" ht="15" hidden="false" customHeight="false" outlineLevel="0" collapsed="false">
      <c r="A26" s="195" t="s">
        <v>176</v>
      </c>
      <c r="B26" s="196" t="str">
        <f aca="false">VLOOKUP(A26,4_AUX_RAT!A:B,2,0)</f>
        <v>CARRETEL DE SOLDA ELETRÔNICA</v>
      </c>
      <c r="C26" s="197" t="s">
        <v>161</v>
      </c>
      <c r="D26" s="197" t="s">
        <v>177</v>
      </c>
      <c r="E26" s="222" t="n">
        <f aca="false">VLOOKUP(A26,4_AUX_RAT!A:P,16,0)</f>
        <v>2.69167173996914</v>
      </c>
      <c r="G26" s="222" t="n">
        <v>1.29821009259259</v>
      </c>
    </row>
    <row r="27" customFormat="false" ht="15" hidden="false" customHeight="false" outlineLevel="0" collapsed="false">
      <c r="A27" s="195" t="s">
        <v>178</v>
      </c>
      <c r="B27" s="196" t="str">
        <f aca="false">VLOOKUP(A27,4_AUX_RAT!A:B,2,0)</f>
        <v>LANTERNA TÁTICA</v>
      </c>
      <c r="C27" s="197" t="s">
        <v>161</v>
      </c>
      <c r="D27" s="197" t="s">
        <v>177</v>
      </c>
      <c r="E27" s="222" t="n">
        <f aca="false">VLOOKUP(A27,4_AUX_RAT!A:P,16,0)</f>
        <v>0.94275175071649</v>
      </c>
      <c r="G27" s="222" t="n">
        <v>1.29709147762346</v>
      </c>
    </row>
    <row r="28" customFormat="false" ht="15" hidden="false" customHeight="false" outlineLevel="0" collapsed="false">
      <c r="A28" s="195" t="s">
        <v>179</v>
      </c>
      <c r="B28" s="196" t="str">
        <f aca="false">VLOOKUP(A28,4_AUX_RAT!A:B,2,0)</f>
        <v>MALETA DE FERRAMENTAS COM PUXADOR E RODINHAS</v>
      </c>
      <c r="C28" s="197" t="s">
        <v>161</v>
      </c>
      <c r="D28" s="197" t="s">
        <v>108</v>
      </c>
      <c r="E28" s="222" t="n">
        <f aca="false">VLOOKUP(A28,4_AUX_RAT!A:P,16,0)</f>
        <v>9.85743734430115</v>
      </c>
      <c r="G28" s="222" t="n">
        <v>9.10493997382055</v>
      </c>
    </row>
    <row r="30" customFormat="false" ht="15" hidden="false" customHeight="false" outlineLevel="0" collapsed="false">
      <c r="A30" s="217" t="s">
        <v>147</v>
      </c>
      <c r="B30" s="218" t="s">
        <v>180</v>
      </c>
      <c r="C30" s="219" t="s">
        <v>116</v>
      </c>
      <c r="D30" s="219" t="s">
        <v>117</v>
      </c>
      <c r="E30" s="220" t="n">
        <f aca="false">SUM(E31:E35)</f>
        <v>14.1712752929343</v>
      </c>
      <c r="F30" s="221" t="s">
        <v>154</v>
      </c>
      <c r="G30" s="220" t="n">
        <v>11.9312334059524</v>
      </c>
    </row>
    <row r="31" customFormat="false" ht="15" hidden="false" customHeight="false" outlineLevel="0" collapsed="false">
      <c r="A31" s="195" t="s">
        <v>181</v>
      </c>
      <c r="B31" s="196" t="str">
        <f aca="false">VLOOKUP(A31,4_AUX_RAT!A:B,2,0)</f>
        <v>LIMPA CONTATO PARA INSTALAÇÃO ELÉTRICA</v>
      </c>
      <c r="C31" s="197" t="s">
        <v>132</v>
      </c>
      <c r="D31" s="197" t="s">
        <v>182</v>
      </c>
      <c r="E31" s="222" t="n">
        <f aca="false">VLOOKUP(A31,4_AUX_RAT!A:P,16,0)</f>
        <v>0.124353624614198</v>
      </c>
      <c r="G31" s="222" t="n">
        <v>0.102995288249559</v>
      </c>
    </row>
    <row r="32" customFormat="false" ht="15" hidden="false" customHeight="false" outlineLevel="0" collapsed="false">
      <c r="A32" s="195" t="s">
        <v>183</v>
      </c>
      <c r="B32" s="196" t="str">
        <f aca="false">VLOOKUP(A32,4_AUX_RAT!A:B,2,0)</f>
        <v>TOALHA PANO INDUSTRIAL</v>
      </c>
      <c r="C32" s="197" t="s">
        <v>132</v>
      </c>
      <c r="D32" s="197" t="s">
        <v>108</v>
      </c>
      <c r="E32" s="222" t="n">
        <f aca="false">VLOOKUP(A32,4_AUX_RAT!A:P,16,0)</f>
        <v>0.044281598324515</v>
      </c>
      <c r="G32" s="222" t="n">
        <v>0.0102311357804233</v>
      </c>
    </row>
    <row r="33" customFormat="false" ht="15" hidden="false" customHeight="false" outlineLevel="0" collapsed="false">
      <c r="A33" s="195" t="s">
        <v>184</v>
      </c>
      <c r="B33" s="196" t="str">
        <f aca="false">VLOOKUP(A33,4_AUX_RAT!A:B,2,0)</f>
        <v>PINCEL PARA LIMPEZA DE QUADROS ELÉTRICOS</v>
      </c>
      <c r="C33" s="197" t="s">
        <v>132</v>
      </c>
      <c r="D33" s="197" t="s">
        <v>108</v>
      </c>
      <c r="E33" s="222" t="n">
        <f aca="false">VLOOKUP(A33,4_AUX_RAT!A:P,16,0)</f>
        <v>0.0666252582120811</v>
      </c>
      <c r="G33" s="222" t="n">
        <v>0.0530335896164021</v>
      </c>
    </row>
    <row r="34" customFormat="false" ht="15" hidden="false" customHeight="false" outlineLevel="0" collapsed="false">
      <c r="A34" s="195" t="n">
        <v>4222</v>
      </c>
      <c r="B34" s="196" t="str">
        <f aca="false">VLOOKUP(A34,4_AUX_RAT!A:B,2,0)</f>
        <v>GASOLINA COMUM</v>
      </c>
      <c r="C34" s="197" t="s">
        <v>132</v>
      </c>
      <c r="D34" s="197" t="s">
        <v>133</v>
      </c>
      <c r="E34" s="222" t="n">
        <f aca="false">VLOOKUP(A34,4_AUX_RAT!A:P,16,0)*2</f>
        <v>13.86</v>
      </c>
      <c r="F34" s="223" t="str">
        <f aca="false">E34*8*2&amp;"--&gt;&gt; 8km/l x ida e volta"</f>
        <v>221,76--&gt;&gt; 8km/l x ida e volta</v>
      </c>
      <c r="G34" s="222" t="n">
        <v>11.7</v>
      </c>
    </row>
    <row r="35" customFormat="false" ht="15" hidden="false" customHeight="false" outlineLevel="0" collapsed="false">
      <c r="A35" s="195" t="s">
        <v>185</v>
      </c>
      <c r="B35" s="196" t="str">
        <f aca="false">VLOOKUP(A35,4_AUX_RAT!A:B,2,0)</f>
        <v>ÓLEO DESENGRIPANTE, EMBALAGEM COM 300ML</v>
      </c>
      <c r="C35" s="197" t="s">
        <v>132</v>
      </c>
      <c r="D35" s="197" t="s">
        <v>182</v>
      </c>
      <c r="E35" s="222" t="n">
        <f aca="false">VLOOKUP(A35,4_AUX_RAT!A:P,16,0)</f>
        <v>0.0760148117835097</v>
      </c>
      <c r="G35" s="222" t="n">
        <v>0.0649733923059965</v>
      </c>
    </row>
    <row r="37" customFormat="false" ht="15" hidden="false" customHeight="false" outlineLevel="0" collapsed="false">
      <c r="A37" s="217" t="s">
        <v>137</v>
      </c>
      <c r="B37" s="218" t="s">
        <v>186</v>
      </c>
      <c r="C37" s="219" t="s">
        <v>116</v>
      </c>
      <c r="D37" s="219" t="s">
        <v>117</v>
      </c>
      <c r="E37" s="220" t="n">
        <f aca="false">SUM(E38:E42)</f>
        <v>5.51092828676146</v>
      </c>
      <c r="F37" s="221" t="s">
        <v>154</v>
      </c>
      <c r="G37" s="220" t="n">
        <v>6.89300276868386</v>
      </c>
    </row>
    <row r="38" customFormat="false" ht="15" hidden="false" customHeight="false" outlineLevel="0" collapsed="false">
      <c r="A38" s="195" t="s">
        <v>187</v>
      </c>
      <c r="B38" s="196" t="str">
        <f aca="false">VLOOKUP(A38,4_AUX_RAT!A:B,2,0)</f>
        <v>BOTINA DE SEGURANÇA COM ISOLAÇÃO PARA ELETRICISTA</v>
      </c>
      <c r="C38" s="197" t="s">
        <v>188</v>
      </c>
      <c r="D38" s="197" t="s">
        <v>189</v>
      </c>
      <c r="E38" s="222" t="n">
        <f aca="false">VLOOKUP(A38,4_AUX_RAT!A:P,16,0)</f>
        <v>1.16152255291005</v>
      </c>
      <c r="G38" s="222" t="n">
        <v>0.973499640652557</v>
      </c>
    </row>
    <row r="39" customFormat="false" ht="15" hidden="false" customHeight="false" outlineLevel="0" collapsed="false">
      <c r="A39" s="195" t="s">
        <v>190</v>
      </c>
      <c r="B39" s="196" t="str">
        <f aca="false">VLOOKUP(A39,4_AUX_RAT!A:B,2,0)</f>
        <v>LUVA ANTICORTE DE KEVLAR CONTRA CORTES, ABRASÕES E PERFURAÇÕES</v>
      </c>
      <c r="C39" s="197" t="s">
        <v>188</v>
      </c>
      <c r="D39" s="197" t="s">
        <v>189</v>
      </c>
      <c r="E39" s="222" t="n">
        <f aca="false">VLOOKUP(A39,4_AUX_RAT!A:P,16,0)</f>
        <v>0.887805474261464</v>
      </c>
      <c r="G39" s="222" t="n">
        <v>0.382537367724868</v>
      </c>
    </row>
    <row r="40" customFormat="false" ht="15" hidden="false" customHeight="false" outlineLevel="0" collapsed="false">
      <c r="A40" s="195" t="s">
        <v>191</v>
      </c>
      <c r="B40" s="196" t="str">
        <f aca="false">VLOOKUP(A40,4_AUX_RAT!A:B,2,0)</f>
        <v>LUVA ANTI-ESTATICA - DEDOS EMBORRACHADOS</v>
      </c>
      <c r="C40" s="197" t="s">
        <v>188</v>
      </c>
      <c r="D40" s="197" t="s">
        <v>189</v>
      </c>
      <c r="E40" s="222" t="n">
        <f aca="false">VLOOKUP(A40,4_AUX_RAT!A:P,16,0)</f>
        <v>0.151232003692681</v>
      </c>
      <c r="G40" s="222" t="n">
        <v>0.193353434744268</v>
      </c>
    </row>
    <row r="41" customFormat="false" ht="15" hidden="false" customHeight="false" outlineLevel="0" collapsed="false">
      <c r="A41" s="195" t="s">
        <v>192</v>
      </c>
      <c r="B41" s="196" t="str">
        <f aca="false">VLOOKUP(A41,4_AUX_RAT!A:B,2,0)</f>
        <v>MACACÃO PARA ELETRICISTA - CLASSE 2 - CONFORME NR10</v>
      </c>
      <c r="C41" s="197" t="s">
        <v>188</v>
      </c>
      <c r="D41" s="197" t="s">
        <v>108</v>
      </c>
      <c r="E41" s="222" t="n">
        <f aca="false">VLOOKUP(A41,4_AUX_RAT!A:P,16,0)</f>
        <v>3.06516759920635</v>
      </c>
      <c r="G41" s="222" t="n">
        <v>5.14280918761023</v>
      </c>
    </row>
    <row r="42" customFormat="false" ht="15" hidden="false" customHeight="false" outlineLevel="0" collapsed="false">
      <c r="A42" s="195" t="s">
        <v>193</v>
      </c>
      <c r="B42" s="196" t="str">
        <f aca="false">VLOOKUP(A42,4_AUX_RAT!A:B,2,0)</f>
        <v>ÓCULOS DE PROTEÇÃO LATERAL E ANTI-RISCO</v>
      </c>
      <c r="C42" s="197" t="s">
        <v>188</v>
      </c>
      <c r="D42" s="197" t="s">
        <v>189</v>
      </c>
      <c r="E42" s="222" t="n">
        <f aca="false">VLOOKUP(A42,4_AUX_RAT!A:P,16,0)</f>
        <v>0.245200656690917</v>
      </c>
      <c r="G42" s="222" t="n">
        <v>0.20080313795194</v>
      </c>
    </row>
  </sheetData>
  <mergeCells count="2">
    <mergeCell ref="A1:B1"/>
    <mergeCell ref="A2:B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F4B183"/>
    <pageSetUpPr fitToPage="true"/>
  </sheetPr>
  <dimension ref="A1:AF47"/>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R9" activeCellId="0" sqref="R9"/>
    </sheetView>
  </sheetViews>
  <sheetFormatPr defaultColWidth="8.73046875" defaultRowHeight="15" zeroHeight="false" outlineLevelRow="0" outlineLevelCol="0"/>
  <cols>
    <col collapsed="false" customWidth="true" hidden="false" outlineLevel="0" max="1" min="1" style="224" width="12.29"/>
    <col collapsed="false" customWidth="true" hidden="false" outlineLevel="0" max="2" min="2" style="0" width="48.42"/>
    <col collapsed="false" customWidth="true" hidden="false" outlineLevel="0" max="3" min="3" style="71" width="15"/>
    <col collapsed="false" customWidth="true" hidden="false" outlineLevel="0" max="4" min="4" style="170" width="8.86"/>
    <col collapsed="false" customWidth="true" hidden="false" outlineLevel="0" max="6" min="5" style="0" width="10"/>
    <col collapsed="false" customWidth="true" hidden="false" outlineLevel="0" max="7" min="7" style="0" width="13.86"/>
    <col collapsed="false" customWidth="true" hidden="false" outlineLevel="0" max="8" min="8" style="225" width="13.29"/>
    <col collapsed="false" customWidth="true" hidden="false" outlineLevel="0" max="9" min="9" style="0" width="13.57"/>
    <col collapsed="false" customWidth="true" hidden="false" outlineLevel="0" max="10" min="10" style="0" width="12.57"/>
    <col collapsed="false" customWidth="true" hidden="false" outlineLevel="0" max="11" min="11" style="0" width="14.15"/>
    <col collapsed="false" customWidth="true" hidden="false" outlineLevel="0" max="13" min="13" style="0" width="14.43"/>
    <col collapsed="false" customWidth="true" hidden="false" outlineLevel="0" max="14" min="14" style="0" width="14.15"/>
    <col collapsed="false" customWidth="true" hidden="false" outlineLevel="0" max="15" min="15" style="0" width="11.71"/>
    <col collapsed="false" customWidth="true" hidden="false" outlineLevel="0" max="16" min="16" style="170" width="12.71"/>
    <col collapsed="false" customWidth="true" hidden="false" outlineLevel="0" max="17" min="17" style="0" width="10.58"/>
  </cols>
  <sheetData>
    <row r="1" customFormat="false" ht="15" hidden="false" customHeight="false" outlineLevel="0" collapsed="false">
      <c r="A1" s="226" t="s">
        <v>194</v>
      </c>
    </row>
    <row r="2" customFormat="false" ht="15" hidden="false" customHeight="false" outlineLevel="0" collapsed="false">
      <c r="A2" s="226" t="s">
        <v>195</v>
      </c>
      <c r="L2" s="227" t="s">
        <v>196</v>
      </c>
      <c r="M2" s="228"/>
    </row>
    <row r="3" s="235" customFormat="true" ht="39.95" hidden="false" customHeight="true" outlineLevel="0" collapsed="false">
      <c r="A3" s="229" t="s">
        <v>197</v>
      </c>
      <c r="B3" s="230" t="s">
        <v>198</v>
      </c>
      <c r="C3" s="231" t="s">
        <v>199</v>
      </c>
      <c r="D3" s="230" t="s">
        <v>200</v>
      </c>
      <c r="E3" s="230" t="s">
        <v>201</v>
      </c>
      <c r="F3" s="230" t="s">
        <v>202</v>
      </c>
      <c r="G3" s="230" t="s">
        <v>203</v>
      </c>
      <c r="H3" s="230" t="s">
        <v>204</v>
      </c>
      <c r="I3" s="232" t="s">
        <v>205</v>
      </c>
      <c r="J3" s="232" t="s">
        <v>206</v>
      </c>
      <c r="K3" s="232" t="s">
        <v>207</v>
      </c>
      <c r="L3" s="232" t="s">
        <v>208</v>
      </c>
      <c r="M3" s="232" t="s">
        <v>209</v>
      </c>
      <c r="N3" s="233" t="s">
        <v>210</v>
      </c>
      <c r="O3" s="233" t="s">
        <v>211</v>
      </c>
      <c r="P3" s="234" t="s">
        <v>212</v>
      </c>
    </row>
    <row r="4" customFormat="false" ht="15" hidden="false" customHeight="false" outlineLevel="0" collapsed="false">
      <c r="A4" s="236" t="str">
        <f aca="false">"PESQUISA."&amp;AF4</f>
        <v>PESQUISA.5</v>
      </c>
      <c r="B4" s="236" t="str">
        <f aca="false">IF(A4="","",IF(LEFT(A4)="P",VLOOKUP(A4,PESQUISAS!A:G,3,0),VLOOKUP(A4,SINAPI!A:E,2,0)))</f>
        <v>ALICATE AMPERÍMETRO ATÉ 1000A</v>
      </c>
      <c r="C4" s="237" t="n">
        <f aca="false">IF(A4="","",IF(LEFT(A4)="P",VLOOKUP(A4,PESQUISAS!A:G,7,0),VLOOKUP(A4,SINAPI!A:E,5,0)))</f>
        <v>546.463333333333</v>
      </c>
      <c r="D4" s="238" t="n">
        <v>1</v>
      </c>
      <c r="E4" s="239" t="n">
        <v>252</v>
      </c>
      <c r="F4" s="239" t="n">
        <f aca="false">D4*E4</f>
        <v>252</v>
      </c>
      <c r="G4" s="237" t="n">
        <f aca="false">IF(C4="","",20%*C4)</f>
        <v>109.292666666667</v>
      </c>
      <c r="H4" s="240" t="n">
        <v>0.8</v>
      </c>
      <c r="I4" s="241" t="n">
        <f aca="false">IF(C4="","",(C4-G4)/F4*D4)</f>
        <v>1.73480423280423</v>
      </c>
      <c r="J4" s="241" t="n">
        <f aca="false">IF(A4="","",C4*H4/E4)</f>
        <v>1.73480423280423</v>
      </c>
      <c r="K4" s="241"/>
      <c r="L4" s="241"/>
      <c r="M4" s="241" t="n">
        <f aca="false">(F4+1)*C4*0.025/(2*F4*D4*3*2)</f>
        <v>1.14298299713404</v>
      </c>
      <c r="N4" s="241" t="n">
        <f aca="false">IF(SUM(I4,J4,K4,L4,M4)=0,"",I4+J4+K4+L4+M4)</f>
        <v>4.61259146274251</v>
      </c>
      <c r="O4" s="241" t="n">
        <f aca="false">IF(N4="","",N4*3%)</f>
        <v>0.138377743882275</v>
      </c>
      <c r="P4" s="241" t="n">
        <f aca="false">SUM(N4:O4)</f>
        <v>4.75096920662478</v>
      </c>
      <c r="Q4" s="242"/>
      <c r="AF4" s="0" t="n">
        <v>5</v>
      </c>
    </row>
    <row r="5" customFormat="false" ht="15" hidden="false" customHeight="false" outlineLevel="0" collapsed="false">
      <c r="A5" s="236" t="str">
        <f aca="false">"PESQUISA."&amp;AF5</f>
        <v>PESQUISA.6</v>
      </c>
      <c r="B5" s="236" t="str">
        <f aca="false">IF(A5="","",IF(LEFT(A5)="P",VLOOKUP(A5,PESQUISAS!A:G,3,0),VLOOKUP(A5,SINAPI!A:E,2,0)))</f>
        <v>MEDIDOR DE ROTAÇÃO DE FASE</v>
      </c>
      <c r="C5" s="237" t="n">
        <f aca="false">IF(A5="","",IF(LEFT(A5)="P",VLOOKUP(A5,PESQUISAS!A:G,7,0),VLOOKUP(A5,SINAPI!A:E,5,0)))</f>
        <v>1039.72</v>
      </c>
      <c r="D5" s="238" t="n">
        <v>1</v>
      </c>
      <c r="E5" s="239" t="n">
        <v>252</v>
      </c>
      <c r="F5" s="239" t="n">
        <f aca="false">D5*E5</f>
        <v>252</v>
      </c>
      <c r="G5" s="237" t="n">
        <f aca="false">IF(C5="","",20%*C5)</f>
        <v>207.944</v>
      </c>
      <c r="H5" s="240" t="n">
        <v>0.8</v>
      </c>
      <c r="I5" s="241" t="n">
        <f aca="false">IF(C5="","",(C5-G5)/F5*D5)</f>
        <v>3.30069841269841</v>
      </c>
      <c r="J5" s="241" t="n">
        <f aca="false">IF(A5="","",C5*H5/E5)</f>
        <v>3.30069841269841</v>
      </c>
      <c r="K5" s="241"/>
      <c r="L5" s="241"/>
      <c r="M5" s="241" t="n">
        <f aca="false">(F5+1)*C5*0.025/(2*F5*D5*3*2)</f>
        <v>2.1746789021164</v>
      </c>
      <c r="N5" s="241" t="n">
        <f aca="false">IF(SUM(I5,J5,K5,L5,M5)=0,"",I5+J5+K5+L5+M5)</f>
        <v>8.77607572751323</v>
      </c>
      <c r="O5" s="241" t="n">
        <f aca="false">IF(N5="","",N5*3%)</f>
        <v>0.263282271825397</v>
      </c>
      <c r="P5" s="241" t="n">
        <f aca="false">SUM(N5:O5)</f>
        <v>9.03935799933863</v>
      </c>
      <c r="Q5" s="242"/>
      <c r="AF5" s="0" t="n">
        <v>6</v>
      </c>
    </row>
    <row r="6" customFormat="false" ht="15" hidden="false" customHeight="false" outlineLevel="0" collapsed="false">
      <c r="A6" s="236" t="str">
        <f aca="false">"PESQUISA."&amp;AF6</f>
        <v>PESQUISA.7</v>
      </c>
      <c r="B6" s="236" t="str">
        <f aca="false">IF(A6="","",IF(LEFT(A6)="P",VLOOKUP(A6,PESQUISAS!A:G,3,0),VLOOKUP(A6,SINAPI!A:E,2,0)))</f>
        <v>COMPRESSOR DE AR PARA LIMPEZA INDUSTRIAL</v>
      </c>
      <c r="C6" s="237" t="n">
        <f aca="false">IF(A6="","",IF(LEFT(A6)="P",VLOOKUP(A6,PESQUISAS!A:G,7,0),VLOOKUP(A6,SINAPI!A:E,5,0)))</f>
        <v>1131.36333333333</v>
      </c>
      <c r="D6" s="238" t="n">
        <v>1</v>
      </c>
      <c r="E6" s="239" t="n">
        <v>252</v>
      </c>
      <c r="F6" s="239" t="n">
        <f aca="false">D6*E6</f>
        <v>252</v>
      </c>
      <c r="G6" s="237" t="n">
        <f aca="false">IF(C6="","",20%*C6)</f>
        <v>226.272666666667</v>
      </c>
      <c r="H6" s="240" t="n">
        <v>0.8</v>
      </c>
      <c r="I6" s="241" t="n">
        <f aca="false">IF(C6="","",(C6-G6)/F6*D6)</f>
        <v>3.59162962962963</v>
      </c>
      <c r="J6" s="241" t="n">
        <f aca="false">IF(A6="","",C6*H6/E6)</f>
        <v>3.59162962962963</v>
      </c>
      <c r="K6" s="241"/>
      <c r="L6" s="241"/>
      <c r="M6" s="241" t="n">
        <f aca="false">(F6+1)*C6*0.025/(2*F6*D6*3*2)</f>
        <v>2.36636014660494</v>
      </c>
      <c r="N6" s="241" t="n">
        <f aca="false">IF(SUM(I6,J6,K6,L6,M6)=0,"",I6+J6+K6+L6+M6)</f>
        <v>9.5496194058642</v>
      </c>
      <c r="O6" s="241" t="n">
        <f aca="false">IF(N6="","",N6*3%)</f>
        <v>0.286488582175926</v>
      </c>
      <c r="P6" s="241" t="n">
        <f aca="false">SUM(N6:O6)</f>
        <v>9.83610798804012</v>
      </c>
      <c r="Q6" s="242"/>
      <c r="AF6" s="0" t="n">
        <v>7</v>
      </c>
    </row>
    <row r="7" customFormat="false" ht="15" hidden="false" customHeight="false" outlineLevel="0" collapsed="false">
      <c r="A7" s="236" t="str">
        <f aca="false">"PESQUISA."&amp;AF7</f>
        <v>PESQUISA.8</v>
      </c>
      <c r="B7" s="236" t="str">
        <f aca="false">IF(A7="","",IF(LEFT(A7)="P",VLOOKUP(A7,PESQUISAS!A:G,3,0),VLOOKUP(A7,SINAPI!A:E,2,0)))</f>
        <v>FURADEIRA DE IMPACTO 750 W PROFISSIONAL</v>
      </c>
      <c r="C7" s="237" t="n">
        <f aca="false">IF(A7="","",IF(LEFT(A7)="P",VLOOKUP(A7,PESQUISAS!A:G,7,0),VLOOKUP(A7,SINAPI!A:E,5,0)))</f>
        <v>488.366666666667</v>
      </c>
      <c r="D7" s="238" t="n">
        <v>1</v>
      </c>
      <c r="E7" s="239" t="n">
        <v>252</v>
      </c>
      <c r="F7" s="239" t="n">
        <f aca="false">D7*E7</f>
        <v>252</v>
      </c>
      <c r="G7" s="237" t="n">
        <f aca="false">IF(C7="","",20%*C7)</f>
        <v>97.6733333333333</v>
      </c>
      <c r="H7" s="240" t="n">
        <v>0.8</v>
      </c>
      <c r="I7" s="241" t="n">
        <f aca="false">IF(C7="","",(C7-G7)/F7*D7)</f>
        <v>1.55037037037037</v>
      </c>
      <c r="J7" s="241" t="n">
        <f aca="false">IF(A7="","",C7*H7/E7)</f>
        <v>1.55037037037037</v>
      </c>
      <c r="K7" s="241"/>
      <c r="L7" s="241"/>
      <c r="M7" s="241" t="n">
        <f aca="false">(F7+1)*C7*0.025/(2*F7*D7*3*2)</f>
        <v>1.02146797839506</v>
      </c>
      <c r="N7" s="241" t="n">
        <f aca="false">IF(SUM(I7,J7,K7,L7,M7)=0,"",I7+J7+K7+L7+M7)</f>
        <v>4.1222087191358</v>
      </c>
      <c r="O7" s="241" t="n">
        <f aca="false">IF(N7="","",N7*3%)</f>
        <v>0.123666261574074</v>
      </c>
      <c r="P7" s="241" t="n">
        <f aca="false">SUM(N7:O7)</f>
        <v>4.24587498070988</v>
      </c>
      <c r="Q7" s="242"/>
      <c r="AF7" s="0" t="n">
        <v>8</v>
      </c>
    </row>
    <row r="8" customFormat="false" ht="15" hidden="false" customHeight="false" outlineLevel="0" collapsed="false">
      <c r="A8" s="236" t="str">
        <f aca="false">"PESQUISA."&amp;AF8</f>
        <v>PESQUISA.9</v>
      </c>
      <c r="B8" s="236" t="str">
        <f aca="false">IF(A8="","",IF(LEFT(A8)="P",VLOOKUP(A8,PESQUISAS!A:G,3,0),VLOOKUP(A8,SINAPI!A:E,2,0)))</f>
        <v>PARAFUSADEIRA ELÉTRICA 750 W PROFISSIONAL</v>
      </c>
      <c r="C8" s="237" t="n">
        <f aca="false">IF(A8="","",IF(LEFT(A8)="P",VLOOKUP(A8,PESQUISAS!A:G,7,0),VLOOKUP(A8,SINAPI!A:E,5,0)))</f>
        <v>538.543333333333</v>
      </c>
      <c r="D8" s="238" t="n">
        <v>1</v>
      </c>
      <c r="E8" s="239" t="n">
        <v>252</v>
      </c>
      <c r="F8" s="239" t="n">
        <f aca="false">D8*E8</f>
        <v>252</v>
      </c>
      <c r="G8" s="237" t="n">
        <f aca="false">IF(C8="","",20%*C8)</f>
        <v>107.708666666667</v>
      </c>
      <c r="H8" s="240" t="n">
        <v>0.8</v>
      </c>
      <c r="I8" s="241" t="n">
        <f aca="false">IF(C8="","",(C8-G8)/F8*D8)</f>
        <v>1.70966137566138</v>
      </c>
      <c r="J8" s="241" t="n">
        <f aca="false">IF(A8="","",C8*H8/E8)</f>
        <v>1.70966137566138</v>
      </c>
      <c r="K8" s="241"/>
      <c r="L8" s="241"/>
      <c r="M8" s="241" t="n">
        <f aca="false">(F8+1)*C8*0.025/(2*F8*D8*3*2)</f>
        <v>1.12641752094356</v>
      </c>
      <c r="N8" s="241" t="n">
        <f aca="false">IF(SUM(I8,J8,K8,L8,M8)=0,"",I8+J8+K8+L8+M8)</f>
        <v>4.54574027226632</v>
      </c>
      <c r="O8" s="241" t="n">
        <f aca="false">IF(N8="","",N8*3%)</f>
        <v>0.136372208167989</v>
      </c>
      <c r="P8" s="241" t="n">
        <f aca="false">SUM(N8:O8)</f>
        <v>4.6821124804343</v>
      </c>
      <c r="Q8" s="242"/>
      <c r="AF8" s="0" t="n">
        <v>9</v>
      </c>
    </row>
    <row r="9" customFormat="false" ht="15" hidden="false" customHeight="false" outlineLevel="0" collapsed="false">
      <c r="A9" s="236" t="str">
        <f aca="false">"PESQUISA."&amp;AF9</f>
        <v>PESQUISA.10</v>
      </c>
      <c r="B9" s="236" t="str">
        <f aca="false">IF(A9="","",IF(LEFT(A9)="P",VLOOKUP(A9,PESQUISAS!A:G,3,0),VLOOKUP(A9,SINAPI!A:E,2,0)))</f>
        <v>ASPIRADOR DE PÓ E ÁGUA 1400 W</v>
      </c>
      <c r="C9" s="237" t="n">
        <f aca="false">IF(A9="","",IF(LEFT(A9)="P",VLOOKUP(A9,PESQUISAS!A:G,7,0),VLOOKUP(A9,SINAPI!A:E,5,0)))</f>
        <v>317.566666666667</v>
      </c>
      <c r="D9" s="238" t="n">
        <v>1</v>
      </c>
      <c r="E9" s="239" t="n">
        <v>252</v>
      </c>
      <c r="F9" s="239" t="n">
        <f aca="false">D9*E9</f>
        <v>252</v>
      </c>
      <c r="G9" s="237" t="n">
        <f aca="false">IF(C9="","",20%*C9)</f>
        <v>63.5133333333333</v>
      </c>
      <c r="H9" s="240" t="n">
        <v>0.8</v>
      </c>
      <c r="I9" s="241" t="n">
        <f aca="false">IF(C9="","",(C9-G9)/F9*D9)</f>
        <v>1.00814814814815</v>
      </c>
      <c r="J9" s="241" t="n">
        <f aca="false">IF(A9="","",C9*H9/E9)</f>
        <v>1.00814814814815</v>
      </c>
      <c r="K9" s="241"/>
      <c r="L9" s="241"/>
      <c r="M9" s="241" t="n">
        <f aca="false">(F9+1)*C9*0.025/(2*F9*D9*3*2)</f>
        <v>0.664222608024691</v>
      </c>
      <c r="N9" s="241" t="n">
        <f aca="false">IF(SUM(I9,J9,K9,L9,M9)=0,"",I9+J9+K9+L9+M9)</f>
        <v>2.68051890432099</v>
      </c>
      <c r="O9" s="241" t="n">
        <f aca="false">IF(N9="","",N9*3%)</f>
        <v>0.0804155671296296</v>
      </c>
      <c r="P9" s="241" t="n">
        <f aca="false">SUM(N9:O9)</f>
        <v>2.76093447145062</v>
      </c>
      <c r="Q9" s="242"/>
      <c r="AF9" s="0" t="n">
        <v>10</v>
      </c>
    </row>
    <row r="10" customFormat="false" ht="15" hidden="false" customHeight="false" outlineLevel="0" collapsed="false">
      <c r="A10" s="236" t="str">
        <f aca="false">"PESQUISA."&amp;AF10</f>
        <v>PESQUISA.11</v>
      </c>
      <c r="B10" s="236" t="str">
        <f aca="false">IF(A10="","",IF(LEFT(A10)="P",VLOOKUP(A10,PESQUISAS!A:G,3,0),VLOOKUP(A10,SINAPI!A:E,2,0)))</f>
        <v>JOGO DE BROCAS E PONTEIRAS</v>
      </c>
      <c r="C10" s="237" t="n">
        <f aca="false">IF(A10="","",IF(LEFT(A10)="P",VLOOKUP(A10,PESQUISAS!A:G,7,0),VLOOKUP(A10,SINAPI!A:E,5,0)))</f>
        <v>249.6</v>
      </c>
      <c r="D10" s="238" t="n">
        <v>1</v>
      </c>
      <c r="E10" s="239" t="n">
        <v>252</v>
      </c>
      <c r="F10" s="239" t="n">
        <f aca="false">D10*E10</f>
        <v>252</v>
      </c>
      <c r="G10" s="237" t="n">
        <f aca="false">IF(C10="","",20%*C10)</f>
        <v>49.92</v>
      </c>
      <c r="H10" s="240" t="n">
        <v>0.8</v>
      </c>
      <c r="I10" s="241" t="n">
        <f aca="false">IF(C10="","",(C10-G10)/F10*D10)</f>
        <v>0.792380952380952</v>
      </c>
      <c r="J10" s="241" t="n">
        <f aca="false">IF(A10="","",C10*H10/E10)</f>
        <v>0.792380952380952</v>
      </c>
      <c r="K10" s="241"/>
      <c r="L10" s="241"/>
      <c r="M10" s="241" t="n">
        <f aca="false">(F10+1)*C10*0.025/(2*F10*D10*3*2)</f>
        <v>0.522063492063492</v>
      </c>
      <c r="N10" s="241" t="n">
        <f aca="false">IF(SUM(I10,J10,K10,L10,M10)=0,"",I10+J10+K10+L10+M10)</f>
        <v>2.1068253968254</v>
      </c>
      <c r="O10" s="241" t="n">
        <f aca="false">IF(N10="","",N10*3%)</f>
        <v>0.0632047619047619</v>
      </c>
      <c r="P10" s="241" t="n">
        <f aca="false">SUM(N10:O10)</f>
        <v>2.17003015873016</v>
      </c>
      <c r="Q10" s="242"/>
      <c r="AF10" s="0" t="n">
        <v>11</v>
      </c>
    </row>
    <row r="11" customFormat="false" ht="15" hidden="false" customHeight="false" outlineLevel="0" collapsed="false">
      <c r="A11" s="236" t="str">
        <f aca="false">"PESQUISA."&amp;AF11</f>
        <v>PESQUISA.12</v>
      </c>
      <c r="B11" s="236" t="str">
        <f aca="false">IF(A11="","",IF(LEFT(A11)="P",VLOOKUP(A11,PESQUISAS!A:G,3,0),VLOOKUP(A11,SINAPI!A:E,2,0)))</f>
        <v>KIT BITS E SOQUETES SEXTAVADO</v>
      </c>
      <c r="C11" s="237" t="n">
        <f aca="false">IF(A11="","",IF(LEFT(A11)="P",VLOOKUP(A11,PESQUISAS!A:G,7,0),VLOOKUP(A11,SINAPI!A:E,5,0)))</f>
        <v>222.01</v>
      </c>
      <c r="D11" s="238" t="n">
        <v>1</v>
      </c>
      <c r="E11" s="239" t="n">
        <v>252</v>
      </c>
      <c r="F11" s="239" t="n">
        <f aca="false">D11*E11</f>
        <v>252</v>
      </c>
      <c r="G11" s="237" t="n">
        <f aca="false">IF(C11="","",20%*C11)</f>
        <v>44.402</v>
      </c>
      <c r="H11" s="240" t="n">
        <v>0.8</v>
      </c>
      <c r="I11" s="241" t="n">
        <f aca="false">IF(C11="","",(C11-G11)/F11*D11)</f>
        <v>0.704793650793651</v>
      </c>
      <c r="J11" s="241" t="n">
        <f aca="false">IF(A11="","",C11*H11/E11)</f>
        <v>0.704793650793651</v>
      </c>
      <c r="K11" s="241"/>
      <c r="L11" s="241"/>
      <c r="M11" s="241" t="n">
        <f aca="false">(F11+1)*C11*0.025/(2*F11*D11*3*2)</f>
        <v>0.464356233465608</v>
      </c>
      <c r="N11" s="241" t="n">
        <f aca="false">IF(SUM(I11,J11,K11,L11,M11)=0,"",I11+J11+K11+L11+M11)</f>
        <v>1.87394353505291</v>
      </c>
      <c r="O11" s="241" t="n">
        <f aca="false">IF(N11="","",N11*3%)</f>
        <v>0.0562183060515873</v>
      </c>
      <c r="P11" s="241" t="n">
        <f aca="false">SUM(N11:O11)</f>
        <v>1.9301618411045</v>
      </c>
      <c r="Q11" s="242"/>
      <c r="AF11" s="0" t="n">
        <v>12</v>
      </c>
    </row>
    <row r="12" customFormat="false" ht="15" hidden="false" customHeight="false" outlineLevel="0" collapsed="false">
      <c r="A12" s="236" t="str">
        <f aca="false">"PESQUISA."&amp;AF12</f>
        <v>PESQUISA.13</v>
      </c>
      <c r="B12" s="236" t="str">
        <f aca="false">IF(A12="","",IF(LEFT(A12)="P",VLOOKUP(A12,PESQUISAS!A:G,3,0),VLOOKUP(A12,SINAPI!A:E,2,0)))</f>
        <v>JOGO DE FERRAMENTAS ISOLADAS IEC 50 ATÉ 1500 VOLTS</v>
      </c>
      <c r="C12" s="237" t="n">
        <f aca="false">IF(A12="","",IF(LEFT(A12)="P",VLOOKUP(A12,PESQUISAS!A:G,7,0),VLOOKUP(A12,SINAPI!A:E,5,0)))</f>
        <v>4736.58333333333</v>
      </c>
      <c r="D12" s="238" t="n">
        <v>1</v>
      </c>
      <c r="E12" s="239" t="n">
        <v>252</v>
      </c>
      <c r="F12" s="239" t="n">
        <f aca="false">D12*E12</f>
        <v>252</v>
      </c>
      <c r="G12" s="237" t="n">
        <f aca="false">IF(C12="","",20%*C12)</f>
        <v>947.316666666667</v>
      </c>
      <c r="H12" s="240" t="n">
        <v>0.8</v>
      </c>
      <c r="I12" s="241" t="n">
        <f aca="false">IF(C12="","",(C12-G12)/F12*D12)</f>
        <v>15.0367724867725</v>
      </c>
      <c r="J12" s="241" t="n">
        <f aca="false">IF(A12="","",C12*H12/E12)</f>
        <v>15.0367724867725</v>
      </c>
      <c r="K12" s="241"/>
      <c r="L12" s="241"/>
      <c r="M12" s="241" t="n">
        <f aca="false">(F12+1)*C12*0.025/(2*F12*D12*3*2)</f>
        <v>9.90704020612875</v>
      </c>
      <c r="N12" s="241" t="n">
        <f aca="false">IF(SUM(I12,J12,K12,L12,M12)=0,"",I12+J12+K12+L12+M12)</f>
        <v>39.9805851796737</v>
      </c>
      <c r="O12" s="241" t="n">
        <f aca="false">IF(N12="","",N12*3%)</f>
        <v>1.19941755539021</v>
      </c>
      <c r="P12" s="241" t="n">
        <f aca="false">SUM(N12:O12)</f>
        <v>41.1800027350639</v>
      </c>
      <c r="Q12" s="242"/>
      <c r="AF12" s="0" t="n">
        <v>13</v>
      </c>
    </row>
    <row r="13" customFormat="false" ht="15" hidden="false" customHeight="false" outlineLevel="0" collapsed="false">
      <c r="A13" s="236" t="str">
        <f aca="false">"PESQUISA."&amp;AF13</f>
        <v>PESQUISA.14</v>
      </c>
      <c r="B13" s="236" t="str">
        <f aca="false">IF(A13="","",IF(LEFT(A13)="P",VLOOKUP(A13,PESQUISAS!A:G,3,0),VLOOKUP(A13,SINAPI!A:E,2,0)))</f>
        <v>BOTINA DE SEGURANÇA COM ISOLAÇÃO PARA ELETRICISTA</v>
      </c>
      <c r="C13" s="237" t="n">
        <f aca="false">IF(A13="","",IF(LEFT(A13)="P",VLOOKUP(A13,PESQUISAS!A:G,7,0),VLOOKUP(A13,SINAPI!A:E,5,0)))</f>
        <v>133.6</v>
      </c>
      <c r="D13" s="238" t="n">
        <v>1</v>
      </c>
      <c r="E13" s="239" t="n">
        <v>252</v>
      </c>
      <c r="F13" s="239" t="n">
        <f aca="false">D13*E13</f>
        <v>252</v>
      </c>
      <c r="G13" s="237" t="n">
        <f aca="false">IF(C13="","",20%*C13)</f>
        <v>26.72</v>
      </c>
      <c r="H13" s="240" t="n">
        <v>0.8</v>
      </c>
      <c r="I13" s="241" t="n">
        <f aca="false">IF(C13="","",(C13-G13)/F13*D13)</f>
        <v>0.424126984126984</v>
      </c>
      <c r="J13" s="241" t="n">
        <f aca="false">IF(A13="","",C13*H13/E13)</f>
        <v>0.424126984126984</v>
      </c>
      <c r="K13" s="241"/>
      <c r="L13" s="241"/>
      <c r="M13" s="241" t="n">
        <f aca="false">(F13+1)*C13*0.025/(2*F13*D13*3*2)</f>
        <v>0.279437830687831</v>
      </c>
      <c r="N13" s="241" t="n">
        <f aca="false">IF(SUM(I13,J13,K13,L13,M13)=0,"",I13+J13+K13+L13+M13)</f>
        <v>1.1276917989418</v>
      </c>
      <c r="O13" s="241" t="n">
        <f aca="false">IF(N13="","",N13*3%)</f>
        <v>0.033830753968254</v>
      </c>
      <c r="P13" s="241" t="n">
        <f aca="false">SUM(N13:O13)</f>
        <v>1.16152255291005</v>
      </c>
      <c r="Q13" s="242"/>
      <c r="AF13" s="0" t="n">
        <v>14</v>
      </c>
    </row>
    <row r="14" customFormat="false" ht="15" hidden="false" customHeight="false" outlineLevel="0" collapsed="false">
      <c r="A14" s="236" t="str">
        <f aca="false">"PESQUISA."&amp;AF14</f>
        <v>PESQUISA.15</v>
      </c>
      <c r="B14" s="236" t="str">
        <f aca="false">IF(A14="","",IF(LEFT(A14)="P",VLOOKUP(A14,PESQUISAS!A:G,3,0),VLOOKUP(A14,SINAPI!A:E,2,0)))</f>
        <v>LUVA ANTICORTE DE KEVLAR CONTRA CORTES, ABRASÕES E PERFURAÇÕES</v>
      </c>
      <c r="C14" s="237" t="n">
        <f aca="false">IF(A14="","",IF(LEFT(A14)="P",VLOOKUP(A14,PESQUISAS!A:G,7,0),VLOOKUP(A14,SINAPI!A:E,5,0)))</f>
        <v>102.116666666667</v>
      </c>
      <c r="D14" s="238" t="n">
        <v>1</v>
      </c>
      <c r="E14" s="239" t="n">
        <v>252</v>
      </c>
      <c r="F14" s="239" t="n">
        <f aca="false">D14*E14</f>
        <v>252</v>
      </c>
      <c r="G14" s="237" t="n">
        <f aca="false">IF(C14="","",20%*C14)</f>
        <v>20.4233333333333</v>
      </c>
      <c r="H14" s="240" t="n">
        <v>0.8</v>
      </c>
      <c r="I14" s="241" t="n">
        <f aca="false">IF(C14="","",(C14-G14)/F14*D14)</f>
        <v>0.324179894179894</v>
      </c>
      <c r="J14" s="241" t="n">
        <f aca="false">IF(A14="","",C14*H14/E14)</f>
        <v>0.324179894179894</v>
      </c>
      <c r="K14" s="241"/>
      <c r="L14" s="241"/>
      <c r="M14" s="241" t="n">
        <f aca="false">(F14+1)*C14*0.025/(2*F14*D14*3*2)</f>
        <v>0.213587274029982</v>
      </c>
      <c r="N14" s="241" t="n">
        <f aca="false">IF(SUM(I14,J14,K14,L14,M14)=0,"",I14+J14+K14+L14+M14)</f>
        <v>0.861947062389771</v>
      </c>
      <c r="O14" s="241" t="n">
        <f aca="false">IF(N14="","",N14*3%)</f>
        <v>0.0258584118716931</v>
      </c>
      <c r="P14" s="241" t="n">
        <f aca="false">SUM(N14:O14)</f>
        <v>0.887805474261464</v>
      </c>
      <c r="Q14" s="242"/>
      <c r="AF14" s="0" t="n">
        <v>15</v>
      </c>
    </row>
    <row r="15" customFormat="false" ht="15" hidden="false" customHeight="false" outlineLevel="0" collapsed="false">
      <c r="A15" s="236" t="str">
        <f aca="false">"PESQUISA."&amp;AF15</f>
        <v>PESQUISA.16</v>
      </c>
      <c r="B15" s="236" t="str">
        <f aca="false">IF(A15="","",IF(LEFT(A15)="P",VLOOKUP(A15,PESQUISAS!A:G,3,0),VLOOKUP(A15,SINAPI!A:E,2,0)))</f>
        <v>MACACÃO PARA ELETRICISTA - CLASSE 2 - CONFORME NR10</v>
      </c>
      <c r="C15" s="237" t="n">
        <f aca="false">IF(A15="","",IF(LEFT(A15)="P",VLOOKUP(A15,PESQUISAS!A:G,7,0),VLOOKUP(A15,SINAPI!A:E,5,0)))</f>
        <v>352.56</v>
      </c>
      <c r="D15" s="238" t="n">
        <v>1</v>
      </c>
      <c r="E15" s="239" t="n">
        <v>252</v>
      </c>
      <c r="F15" s="239" t="n">
        <f aca="false">D15*E15</f>
        <v>252</v>
      </c>
      <c r="G15" s="237" t="n">
        <f aca="false">IF(C15="","",20%*C15)</f>
        <v>70.512</v>
      </c>
      <c r="H15" s="240" t="n">
        <v>0.8</v>
      </c>
      <c r="I15" s="241" t="n">
        <f aca="false">IF(C15="","",(C15-G15)/F15*D15)</f>
        <v>1.1192380952381</v>
      </c>
      <c r="J15" s="241" t="n">
        <f aca="false">IF(A15="","",C15*H15/E15)</f>
        <v>1.1192380952381</v>
      </c>
      <c r="K15" s="241"/>
      <c r="L15" s="241"/>
      <c r="M15" s="241" t="n">
        <f aca="false">(F15+1)*C15*0.025/(2*F15*D15*3*2)</f>
        <v>0.737414682539683</v>
      </c>
      <c r="N15" s="241" t="n">
        <f aca="false">IF(SUM(I15,J15,K15,L15,M15)=0,"",I15+J15+K15+L15+M15)</f>
        <v>2.97589087301587</v>
      </c>
      <c r="O15" s="241" t="n">
        <f aca="false">IF(N15="","",N15*3%)</f>
        <v>0.0892767261904762</v>
      </c>
      <c r="P15" s="241" t="n">
        <f aca="false">SUM(N15:O15)</f>
        <v>3.06516759920635</v>
      </c>
      <c r="Q15" s="242"/>
      <c r="AF15" s="0" t="n">
        <v>16</v>
      </c>
    </row>
    <row r="16" customFormat="false" ht="15" hidden="false" customHeight="false" outlineLevel="0" collapsed="false">
      <c r="A16" s="236" t="str">
        <f aca="false">"PESQUISA."&amp;AF16</f>
        <v>PESQUISA.17</v>
      </c>
      <c r="B16" s="236" t="str">
        <f aca="false">IF(A16="","",IF(LEFT(A16)="P",VLOOKUP(A16,PESQUISAS!A:G,3,0),VLOOKUP(A16,SINAPI!A:E,2,0)))</f>
        <v>ÓCULOS DE PROTEÇÃO LATERAL E ANTI-RISCO</v>
      </c>
      <c r="C16" s="237" t="n">
        <f aca="false">IF(A16="","",IF(LEFT(A16)="P",VLOOKUP(A16,PESQUISAS!A:G,7,0),VLOOKUP(A16,SINAPI!A:E,5,0)))</f>
        <v>28.2033333333333</v>
      </c>
      <c r="D16" s="238" t="n">
        <v>1</v>
      </c>
      <c r="E16" s="239" t="n">
        <v>252</v>
      </c>
      <c r="F16" s="239" t="n">
        <f aca="false">D16*E16</f>
        <v>252</v>
      </c>
      <c r="G16" s="237" t="n">
        <f aca="false">IF(C16="","",20%*C16)</f>
        <v>5.64066666666667</v>
      </c>
      <c r="H16" s="240" t="n">
        <v>0.8</v>
      </c>
      <c r="I16" s="241" t="n">
        <f aca="false">IF(C16="","",(C16-G16)/F16*D16)</f>
        <v>0.0895343915343915</v>
      </c>
      <c r="J16" s="241" t="n">
        <f aca="false">IF(A16="","",C16*H16/E16)</f>
        <v>0.0895343915343915</v>
      </c>
      <c r="K16" s="241"/>
      <c r="L16" s="241"/>
      <c r="M16" s="241" t="n">
        <f aca="false">(F16+1)*C16*0.025/(2*F16*D16*3*2)</f>
        <v>0.0589901069223986</v>
      </c>
      <c r="N16" s="241" t="n">
        <f aca="false">IF(SUM(I16,J16,K16,L16,M16)=0,"",I16+J16+K16+L16+M16)</f>
        <v>0.238058889991182</v>
      </c>
      <c r="O16" s="241" t="n">
        <f aca="false">IF(N16="","",N16*3%)</f>
        <v>0.00714176669973545</v>
      </c>
      <c r="P16" s="241" t="n">
        <f aca="false">SUM(N16:O16)</f>
        <v>0.245200656690917</v>
      </c>
      <c r="Q16" s="242"/>
      <c r="AF16" s="0" t="n">
        <v>17</v>
      </c>
    </row>
    <row r="17" customFormat="false" ht="15" hidden="false" customHeight="false" outlineLevel="0" collapsed="false">
      <c r="A17" s="236" t="str">
        <f aca="false">"PESQUISA."&amp;AF17</f>
        <v>PESQUISA.18</v>
      </c>
      <c r="B17" s="236" t="str">
        <f aca="false">IF(A17="","",IF(LEFT(A17)="P",VLOOKUP(A17,PESQUISAS!A:G,3,0),VLOOKUP(A17,SINAPI!A:E,2,0)))</f>
        <v>PINCEL PARA LIMPEZA DE QUADROS ELÉTRICOS</v>
      </c>
      <c r="C17" s="237" t="n">
        <f aca="false">IF(A17="","",IF(LEFT(A17)="P",VLOOKUP(A17,PESQUISAS!A:G,7,0),VLOOKUP(A17,SINAPI!A:E,5,0)))</f>
        <v>7.66333333333333</v>
      </c>
      <c r="D17" s="238" t="n">
        <v>1</v>
      </c>
      <c r="E17" s="239" t="n">
        <v>252</v>
      </c>
      <c r="F17" s="239" t="n">
        <f aca="false">D17*E17</f>
        <v>252</v>
      </c>
      <c r="G17" s="237" t="n">
        <f aca="false">IF(C17="","",20%*C17)</f>
        <v>1.53266666666667</v>
      </c>
      <c r="H17" s="240" t="n">
        <v>0.8</v>
      </c>
      <c r="I17" s="241" t="n">
        <f aca="false">IF(C17="","",(C17-G17)/F17*D17)</f>
        <v>0.0243280423280423</v>
      </c>
      <c r="J17" s="241" t="n">
        <f aca="false">IF(A17="","",C17*H17/E17)</f>
        <v>0.0243280423280423</v>
      </c>
      <c r="K17" s="241"/>
      <c r="L17" s="241"/>
      <c r="M17" s="241" t="n">
        <f aca="false">(F17+1)*C17*0.025/(2*F17*D17*3*2)</f>
        <v>0.0160286320546737</v>
      </c>
      <c r="N17" s="241" t="n">
        <f aca="false">IF(SUM(I17,J17,K17,L17,M17)=0,"",I17+J17+K17+L17+M17)</f>
        <v>0.0646847167107584</v>
      </c>
      <c r="O17" s="241" t="n">
        <f aca="false">IF(N17="","",N17*3%)</f>
        <v>0.00194054150132275</v>
      </c>
      <c r="P17" s="241" t="n">
        <f aca="false">SUM(N17:O17)</f>
        <v>0.0666252582120811</v>
      </c>
      <c r="Q17" s="242"/>
      <c r="AF17" s="0" t="n">
        <v>18</v>
      </c>
    </row>
    <row r="18" customFormat="false" ht="15" hidden="false" customHeight="false" outlineLevel="0" collapsed="false">
      <c r="A18" s="236" t="str">
        <f aca="false">"PESQUISA."&amp;AF18</f>
        <v>PESQUISA.19</v>
      </c>
      <c r="B18" s="236" t="str">
        <f aca="false">IF(A18="","",IF(LEFT(A18)="P",VLOOKUP(A18,PESQUISAS!A:G,3,0),VLOOKUP(A18,SINAPI!A:E,2,0)))</f>
        <v>ÓLEO DESENGRIPANTE, EMBALAGEM COM 300ML</v>
      </c>
      <c r="C18" s="237" t="n">
        <f aca="false">IF(A18="","",IF(LEFT(A18)="P",VLOOKUP(A18,PESQUISAS!A:G,7,0),VLOOKUP(A18,SINAPI!A:E,5,0)))</f>
        <v>8.74333333333333</v>
      </c>
      <c r="D18" s="238" t="n">
        <v>1</v>
      </c>
      <c r="E18" s="239" t="n">
        <v>252</v>
      </c>
      <c r="F18" s="239" t="n">
        <f aca="false">D18*E18</f>
        <v>252</v>
      </c>
      <c r="G18" s="237" t="n">
        <f aca="false">IF(C18="","",20%*C18)</f>
        <v>1.74866666666667</v>
      </c>
      <c r="H18" s="240" t="n">
        <v>0.8</v>
      </c>
      <c r="I18" s="241" t="n">
        <f aca="false">IF(C18="","",(C18-G18)/F18*D18)</f>
        <v>0.0277566137566138</v>
      </c>
      <c r="J18" s="241" t="n">
        <f aca="false">IF(A18="","",C18*H18/E18)</f>
        <v>0.0277566137566138</v>
      </c>
      <c r="K18" s="241"/>
      <c r="L18" s="241"/>
      <c r="M18" s="241" t="n">
        <f aca="false">(F18+1)*C18*0.025/(2*F18*D18*3*2)</f>
        <v>0.0182875606261023</v>
      </c>
      <c r="N18" s="241" t="n">
        <f aca="false">IF(SUM(I18,J18,K18,L18,M18)=0,"",I18+J18+K18+L18+M18)</f>
        <v>0.0738007881393298</v>
      </c>
      <c r="O18" s="241" t="n">
        <f aca="false">IF(N18="","",N18*3%)</f>
        <v>0.00221402364417989</v>
      </c>
      <c r="P18" s="241" t="n">
        <f aca="false">SUM(N18:O18)</f>
        <v>0.0760148117835097</v>
      </c>
      <c r="Q18" s="242"/>
      <c r="AF18" s="0" t="n">
        <v>19</v>
      </c>
    </row>
    <row r="19" customFormat="false" ht="15" hidden="false" customHeight="false" outlineLevel="0" collapsed="false">
      <c r="A19" s="236" t="str">
        <f aca="false">"PESQUISA."&amp;AF19</f>
        <v>PESQUISA.21</v>
      </c>
      <c r="B19" s="236" t="str">
        <f aca="false">IF(A19="","",IF(LEFT(A19)="P",VLOOKUP(A19,PESQUISAS!A:G,3,0),VLOOKUP(A19,SINAPI!A:E,2,0)))</f>
        <v>LIMPA CONTATO PARA INSTALAÇÃO ELÉTRICA</v>
      </c>
      <c r="C19" s="237" t="n">
        <f aca="false">IF(A19="","",IF(LEFT(A19)="P",VLOOKUP(A19,PESQUISAS!A:G,7,0),VLOOKUP(A19,SINAPI!A:E,5,0)))</f>
        <v>14.3033333333333</v>
      </c>
      <c r="D19" s="238" t="n">
        <v>1</v>
      </c>
      <c r="E19" s="239" t="n">
        <v>252</v>
      </c>
      <c r="F19" s="239" t="n">
        <f aca="false">D19*E19</f>
        <v>252</v>
      </c>
      <c r="G19" s="237" t="n">
        <f aca="false">IF(C19="","",20%*C19)</f>
        <v>2.86066666666667</v>
      </c>
      <c r="H19" s="240" t="n">
        <v>0.8</v>
      </c>
      <c r="I19" s="241" t="n">
        <f aca="false">IF(C19="","",(C19-G19)/F19*D19)</f>
        <v>0.0454074074074074</v>
      </c>
      <c r="J19" s="241" t="n">
        <f aca="false">IF(A19="","",C19*H19/E19)</f>
        <v>0.0454074074074074</v>
      </c>
      <c r="K19" s="241"/>
      <c r="L19" s="241"/>
      <c r="M19" s="241" t="n">
        <f aca="false">(F19+1)*C19*0.025/(2*F19*D19*3*2)</f>
        <v>0.0299168595679012</v>
      </c>
      <c r="N19" s="241" t="n">
        <f aca="false">IF(SUM(I19,J19,K19,L19,M19)=0,"",I19+J19+K19+L19+M19)</f>
        <v>0.120731674382716</v>
      </c>
      <c r="O19" s="241" t="n">
        <f aca="false">IF(N19="","",N19*3%)</f>
        <v>0.00362195023148148</v>
      </c>
      <c r="P19" s="241" t="n">
        <f aca="false">SUM(N19:O19)</f>
        <v>0.124353624614198</v>
      </c>
      <c r="Q19" s="242"/>
      <c r="AF19" s="0" t="n">
        <v>21</v>
      </c>
    </row>
    <row r="20" customFormat="false" ht="15" hidden="false" customHeight="false" outlineLevel="0" collapsed="false">
      <c r="A20" s="236" t="str">
        <f aca="false">"PESQUISA."&amp;AF20</f>
        <v>PESQUISA.22</v>
      </c>
      <c r="B20" s="236" t="str">
        <f aca="false">IF(A20="","",IF(LEFT(A20)="P",VLOOKUP(A20,PESQUISAS!A:G,3,0),VLOOKUP(A20,SINAPI!A:E,2,0)))</f>
        <v>JOGO DE CHAVE FIXA DE BOCA DE 6 A 32 MM</v>
      </c>
      <c r="C20" s="237" t="n">
        <f aca="false">IF(A20="","",IF(LEFT(A20)="P",VLOOKUP(A20,PESQUISAS!A:G,7,0),VLOOKUP(A20,SINAPI!A:E,5,0)))</f>
        <v>223.263333333333</v>
      </c>
      <c r="D20" s="238" t="n">
        <v>1</v>
      </c>
      <c r="E20" s="239" t="n">
        <v>252</v>
      </c>
      <c r="F20" s="239" t="n">
        <f aca="false">D20*E20</f>
        <v>252</v>
      </c>
      <c r="G20" s="237" t="n">
        <f aca="false">IF(C20="","",20%*C20)</f>
        <v>44.6526666666667</v>
      </c>
      <c r="H20" s="240" t="n">
        <v>0.8</v>
      </c>
      <c r="I20" s="241" t="n">
        <f aca="false">IF(C20="","",(C20-G20)/F20*D20)</f>
        <v>0.708772486772487</v>
      </c>
      <c r="J20" s="241" t="n">
        <f aca="false">IF(A20="","",C20*H20/E20)</f>
        <v>0.708772486772487</v>
      </c>
      <c r="K20" s="241"/>
      <c r="L20" s="241"/>
      <c r="M20" s="241" t="n">
        <f aca="false">(F20+1)*C20*0.025/(2*F20*D20*3*2)</f>
        <v>0.466977706128748</v>
      </c>
      <c r="N20" s="241" t="n">
        <f aca="false">IF(SUM(I20,J20,K20,L20,M20)=0,"",I20+J20+K20+L20+M20)</f>
        <v>1.88452267967372</v>
      </c>
      <c r="O20" s="241" t="n">
        <f aca="false">IF(N20="","",N20*3%)</f>
        <v>0.0565356803902116</v>
      </c>
      <c r="P20" s="241" t="n">
        <f aca="false">SUM(N20:O20)</f>
        <v>1.94105836006393</v>
      </c>
      <c r="Q20" s="242"/>
      <c r="AF20" s="0" t="n">
        <v>22</v>
      </c>
    </row>
    <row r="21" customFormat="false" ht="15" hidden="false" customHeight="false" outlineLevel="0" collapsed="false">
      <c r="A21" s="236" t="str">
        <f aca="false">"PESQUISA."&amp;AF21</f>
        <v>PESQUISA.24</v>
      </c>
      <c r="B21" s="236" t="str">
        <f aca="false">IF(A21="","",IF(LEFT(A21)="P",VLOOKUP(A21,PESQUISAS!A:G,3,0),VLOOKUP(A21,SINAPI!A:E,2,0)))</f>
        <v>DETECTOR DE SEQUÊNCIA DE FASE</v>
      </c>
      <c r="C21" s="237" t="n">
        <f aca="false">IF(A21="","",IF(LEFT(A21)="P",VLOOKUP(A21,PESQUISAS!A:G,7,0),VLOOKUP(A21,SINAPI!A:E,5,0)))</f>
        <v>141.87</v>
      </c>
      <c r="D21" s="238" t="n">
        <v>1</v>
      </c>
      <c r="E21" s="239" t="n">
        <v>252</v>
      </c>
      <c r="F21" s="239" t="n">
        <f aca="false">D21*E21</f>
        <v>252</v>
      </c>
      <c r="G21" s="237" t="n">
        <f aca="false">IF(C21="","",20%*C21)</f>
        <v>28.374</v>
      </c>
      <c r="H21" s="240" t="n">
        <v>0.8</v>
      </c>
      <c r="I21" s="241" t="n">
        <f aca="false">IF(C21="","",(C21-G21)/F21*D21)</f>
        <v>0.450380952380952</v>
      </c>
      <c r="J21" s="241" t="n">
        <f aca="false">IF(A21="","",C21*H21/E21)</f>
        <v>0.450380952380952</v>
      </c>
      <c r="K21" s="241"/>
      <c r="L21" s="241"/>
      <c r="M21" s="241" t="n">
        <f aca="false">(F21+1)*C21*0.025/(2*F21*D21*3*2)</f>
        <v>0.296735367063492</v>
      </c>
      <c r="N21" s="241" t="n">
        <f aca="false">IF(SUM(I21,J21,K21,L21,M21)=0,"",I21+J21+K21+L21+M21)</f>
        <v>1.1974972718254</v>
      </c>
      <c r="O21" s="241" t="n">
        <f aca="false">IF(N21="","",N21*3%)</f>
        <v>0.0359249181547619</v>
      </c>
      <c r="P21" s="241" t="n">
        <f aca="false">SUM(N21:O21)</f>
        <v>1.23342218998016</v>
      </c>
      <c r="Q21" s="242" t="s">
        <v>213</v>
      </c>
      <c r="AF21" s="0" t="n">
        <v>24</v>
      </c>
    </row>
    <row r="22" customFormat="false" ht="15" hidden="false" customHeight="false" outlineLevel="0" collapsed="false">
      <c r="A22" s="236" t="str">
        <f aca="false">"PESQUISA."&amp;AF22</f>
        <v>PESQUISA.25</v>
      </c>
      <c r="B22" s="236" t="str">
        <f aca="false">IF(A22="","",IF(LEFT(A22)="P",VLOOKUP(A22,PESQUISAS!A:G,3,0),VLOOKUP(A22,SINAPI!A:E,2,0)))</f>
        <v>MALETA DE FERRAMENTAS COM PUXADOR E RODINHAS</v>
      </c>
      <c r="C22" s="237" t="n">
        <f aca="false">IF(A22="","",IF(LEFT(A22)="P",VLOOKUP(A22,PESQUISAS!A:G,7,0),VLOOKUP(A22,SINAPI!A:E,5,0)))</f>
        <v>1133.81666666667</v>
      </c>
      <c r="D22" s="238" t="n">
        <v>1</v>
      </c>
      <c r="E22" s="239" t="n">
        <v>252</v>
      </c>
      <c r="F22" s="239" t="n">
        <f aca="false">D22*E22</f>
        <v>252</v>
      </c>
      <c r="G22" s="237" t="n">
        <f aca="false">IF(C22="","",20%*C22)</f>
        <v>226.763333333333</v>
      </c>
      <c r="H22" s="240" t="n">
        <v>0.8</v>
      </c>
      <c r="I22" s="241" t="n">
        <f aca="false">IF(C22="","",(C22-G22)/F22*D22)</f>
        <v>3.59941798941799</v>
      </c>
      <c r="J22" s="241" t="n">
        <f aca="false">IF(A22="","",C22*H22/E22)</f>
        <v>3.59941798941799</v>
      </c>
      <c r="K22" s="241"/>
      <c r="L22" s="241"/>
      <c r="M22" s="241" t="n">
        <f aca="false">(F22+1)*C22*0.025/(2*F22*D22*3*2)</f>
        <v>2.371491539903</v>
      </c>
      <c r="N22" s="241" t="n">
        <f aca="false">IF(SUM(I22,J22,K22,L22,M22)=0,"",I22+J22+K22+L22+M22)</f>
        <v>9.57032751873898</v>
      </c>
      <c r="O22" s="241" t="n">
        <f aca="false">IF(N22="","",N22*3%)</f>
        <v>0.287109825562169</v>
      </c>
      <c r="P22" s="241" t="n">
        <f aca="false">SUM(N22:O22)</f>
        <v>9.85743734430115</v>
      </c>
      <c r="Q22" s="242"/>
      <c r="AF22" s="0" t="n">
        <v>25</v>
      </c>
    </row>
    <row r="23" customFormat="false" ht="15" hidden="false" customHeight="false" outlineLevel="0" collapsed="false">
      <c r="A23" s="236" t="str">
        <f aca="false">"PESQUISA."&amp;AF23</f>
        <v>PESQUISA.26</v>
      </c>
      <c r="B23" s="236" t="str">
        <f aca="false">IF(A23="","",IF(LEFT(A23)="P",VLOOKUP(A23,PESQUISAS!A:G,3,0),VLOOKUP(A23,SINAPI!A:E,2,0)))</f>
        <v>KIT CHAVES HEXAGONAIS</v>
      </c>
      <c r="C23" s="237" t="n">
        <f aca="false">IF(A23="","",IF(LEFT(A23)="P",VLOOKUP(A23,PESQUISAS!A:G,7,0),VLOOKUP(A23,SINAPI!A:E,5,0)))</f>
        <v>66.2666666666667</v>
      </c>
      <c r="D23" s="238" t="n">
        <v>1</v>
      </c>
      <c r="E23" s="239" t="n">
        <v>252</v>
      </c>
      <c r="F23" s="239" t="n">
        <f aca="false">D23*E23</f>
        <v>252</v>
      </c>
      <c r="G23" s="237" t="n">
        <f aca="false">IF(C23="","",20%*C23)</f>
        <v>13.2533333333333</v>
      </c>
      <c r="H23" s="240" t="n">
        <v>0.8</v>
      </c>
      <c r="I23" s="241" t="n">
        <f aca="false">IF(C23="","",(C23-G23)/F23*D23)</f>
        <v>0.21037037037037</v>
      </c>
      <c r="J23" s="241" t="n">
        <f aca="false">IF(A23="","",C23*H23/E23)</f>
        <v>0.21037037037037</v>
      </c>
      <c r="K23" s="241"/>
      <c r="L23" s="241"/>
      <c r="M23" s="241" t="n">
        <f aca="false">(F23+1)*C23*0.025/(2*F23*D23*3*2)</f>
        <v>0.138603395061728</v>
      </c>
      <c r="N23" s="241" t="n">
        <f aca="false">IF(SUM(I23,J23,K23,L23,M23)=0,"",I23+J23+K23+L23+M23)</f>
        <v>0.559344135802469</v>
      </c>
      <c r="O23" s="241" t="n">
        <f aca="false">IF(N23="","",N23*3%)</f>
        <v>0.0167803240740741</v>
      </c>
      <c r="P23" s="241" t="n">
        <f aca="false">SUM(N23:O23)</f>
        <v>0.576124459876543</v>
      </c>
      <c r="Q23" s="242"/>
      <c r="AF23" s="0" t="n">
        <v>26</v>
      </c>
    </row>
    <row r="24" customFormat="false" ht="15" hidden="false" customHeight="false" outlineLevel="0" collapsed="false">
      <c r="A24" s="236" t="str">
        <f aca="false">"PESQUISA."&amp;AF24</f>
        <v>PESQUISA.27</v>
      </c>
      <c r="B24" s="236" t="str">
        <f aca="false">IF(A24="","",IF(LEFT(A24)="P",VLOOKUP(A24,PESQUISAS!A:G,3,0),VLOOKUP(A24,SINAPI!A:E,2,0)))</f>
        <v>ESTILETE PROFISSIONAL</v>
      </c>
      <c r="C24" s="237" t="n">
        <f aca="false">IF(A24="","",IF(LEFT(A24)="P",VLOOKUP(A24,PESQUISAS!A:G,7,0),VLOOKUP(A24,SINAPI!A:E,5,0)))</f>
        <v>33.5666666666667</v>
      </c>
      <c r="D24" s="238" t="n">
        <v>1</v>
      </c>
      <c r="E24" s="239" t="n">
        <v>252</v>
      </c>
      <c r="F24" s="239" t="n">
        <f aca="false">D24*E24</f>
        <v>252</v>
      </c>
      <c r="G24" s="237" t="n">
        <f aca="false">IF(C24="","",20%*C24)</f>
        <v>6.71333333333333</v>
      </c>
      <c r="H24" s="240" t="n">
        <v>0.8</v>
      </c>
      <c r="I24" s="241" t="n">
        <f aca="false">IF(C24="","",(C24-G24)/F24*D24)</f>
        <v>0.106560846560847</v>
      </c>
      <c r="J24" s="241" t="n">
        <f aca="false">IF(A24="","",C24*H24/E24)</f>
        <v>0.106560846560847</v>
      </c>
      <c r="K24" s="241"/>
      <c r="L24" s="241"/>
      <c r="M24" s="241" t="n">
        <f aca="false">(F24+1)*C24*0.025/(2*F24*D24*3*2)</f>
        <v>0.0702080577601411</v>
      </c>
      <c r="N24" s="241" t="n">
        <f aca="false">IF(SUM(I24,J24,K24,L24,M24)=0,"",I24+J24+K24+L24+M24)</f>
        <v>0.283329750881834</v>
      </c>
      <c r="O24" s="241" t="n">
        <f aca="false">IF(N24="","",N24*3%)</f>
        <v>0.00849989252645503</v>
      </c>
      <c r="P24" s="241" t="n">
        <f aca="false">SUM(N24:O24)</f>
        <v>0.291829643408289</v>
      </c>
      <c r="Q24" s="242"/>
      <c r="AF24" s="0" t="n">
        <v>27</v>
      </c>
    </row>
    <row r="25" customFormat="false" ht="15" hidden="false" customHeight="false" outlineLevel="0" collapsed="false">
      <c r="A25" s="236" t="str">
        <f aca="false">"PESQUISA."&amp;AF25</f>
        <v>PESQUISA.28</v>
      </c>
      <c r="B25" s="236" t="str">
        <f aca="false">IF(A25="","",IF(LEFT(A25)="P",VLOOKUP(A25,PESQUISAS!A:G,3,0),VLOOKUP(A25,SINAPI!A:E,2,0)))</f>
        <v>KIT TESOURA DE CHAPA</v>
      </c>
      <c r="C25" s="237" t="n">
        <f aca="false">IF(A25="","",IF(LEFT(A25)="P",VLOOKUP(A25,PESQUISAS!A:G,7,0),VLOOKUP(A25,SINAPI!A:E,5,0)))</f>
        <v>138.02</v>
      </c>
      <c r="D25" s="238" t="n">
        <v>1</v>
      </c>
      <c r="E25" s="239" t="n">
        <v>252</v>
      </c>
      <c r="F25" s="239" t="n">
        <f aca="false">D25*E25</f>
        <v>252</v>
      </c>
      <c r="G25" s="237" t="n">
        <f aca="false">IF(C25="","",20%*C25)</f>
        <v>27.604</v>
      </c>
      <c r="H25" s="240" t="n">
        <v>0.8</v>
      </c>
      <c r="I25" s="241" t="n">
        <f aca="false">IF(C25="","",(C25-G25)/F25*D25)</f>
        <v>0.43815873015873</v>
      </c>
      <c r="J25" s="241" t="n">
        <f aca="false">IF(A25="","",C25*H25/E25)</f>
        <v>0.43815873015873</v>
      </c>
      <c r="K25" s="241"/>
      <c r="L25" s="241"/>
      <c r="M25" s="241" t="n">
        <f aca="false">(F25+1)*C25*0.025/(2*F25*D25*3*2)</f>
        <v>0.288682705026455</v>
      </c>
      <c r="N25" s="241" t="n">
        <f aca="false">IF(SUM(I25,J25,K25,L25,M25)=0,"",I25+J25+K25+L25+M25)</f>
        <v>1.16500016534392</v>
      </c>
      <c r="O25" s="241" t="n">
        <f aca="false">IF(N25="","",N25*3%)</f>
        <v>0.0349500049603175</v>
      </c>
      <c r="P25" s="241" t="n">
        <f aca="false">SUM(N25:O25)</f>
        <v>1.19995017030423</v>
      </c>
      <c r="Q25" s="242"/>
      <c r="AF25" s="0" t="n">
        <v>28</v>
      </c>
    </row>
    <row r="26" customFormat="false" ht="15" hidden="false" customHeight="false" outlineLevel="0" collapsed="false">
      <c r="A26" s="236" t="str">
        <f aca="false">"PESQUISA."&amp;AF26</f>
        <v>PESQUISA.35</v>
      </c>
      <c r="B26" s="236" t="str">
        <f aca="false">IF(A26="","",IF(LEFT(A26)="P",VLOOKUP(A26,PESQUISAS!A:G,3,0),VLOOKUP(A26,SINAPI!A:E,2,0)))</f>
        <v>TOALHA PANO INDUSTRIAL</v>
      </c>
      <c r="C26" s="237" t="n">
        <f aca="false">IF(A26="","",IF(LEFT(A26)="P",VLOOKUP(A26,PESQUISAS!A:G,7,0),VLOOKUP(A26,SINAPI!A:E,5,0)))</f>
        <v>5.09333333333333</v>
      </c>
      <c r="D26" s="238" t="n">
        <v>1</v>
      </c>
      <c r="E26" s="239" t="n">
        <v>252</v>
      </c>
      <c r="F26" s="239" t="n">
        <f aca="false">D26*E26</f>
        <v>252</v>
      </c>
      <c r="G26" s="237" t="n">
        <f aca="false">IF(C26="","",20%*C26)</f>
        <v>1.01866666666667</v>
      </c>
      <c r="H26" s="240" t="n">
        <v>0.8</v>
      </c>
      <c r="I26" s="241" t="n">
        <f aca="false">IF(C26="","",(C26-G26)/F26*D26)</f>
        <v>0.0161693121693122</v>
      </c>
      <c r="J26" s="241" t="n">
        <f aca="false">IF(A26="","",C26*H26/E26)</f>
        <v>0.0161693121693122</v>
      </c>
      <c r="K26" s="241"/>
      <c r="L26" s="241"/>
      <c r="M26" s="241" t="n">
        <f aca="false">(F26+1)*C26*0.025/(2*F26*D26*3*2)</f>
        <v>0.0106532186948854</v>
      </c>
      <c r="N26" s="241" t="n">
        <f aca="false">IF(SUM(I26,J26,K26,L26,M26)=0,"",I26+J26+K26+L26+M26)</f>
        <v>0.0429918430335097</v>
      </c>
      <c r="O26" s="241" t="n">
        <f aca="false">IF(N26="","",N26*3%)</f>
        <v>0.00128975529100529</v>
      </c>
      <c r="P26" s="241" t="n">
        <f aca="false">SUM(N26:O26)</f>
        <v>0.044281598324515</v>
      </c>
      <c r="AF26" s="0" t="n">
        <v>35</v>
      </c>
    </row>
    <row r="27" customFormat="false" ht="15" hidden="false" customHeight="false" outlineLevel="0" collapsed="false">
      <c r="A27" s="236" t="str">
        <f aca="false">"PESQUISA."&amp;AF27</f>
        <v>PESQUISA.36</v>
      </c>
      <c r="B27" s="236" t="str">
        <f aca="false">IF(A27="","",IF(LEFT(A27)="P",VLOOKUP(A27,PESQUISAS!A:G,3,0),VLOOKUP(A27,SINAPI!A:E,2,0)))</f>
        <v>LANTERNA TÁTICA</v>
      </c>
      <c r="C27" s="237" t="n">
        <f aca="false">IF(A27="","",IF(LEFT(A27)="P",VLOOKUP(A27,PESQUISAS!A:G,7,0),VLOOKUP(A27,SINAPI!A:E,5,0)))</f>
        <v>108.436666666667</v>
      </c>
      <c r="D27" s="238" t="n">
        <v>1</v>
      </c>
      <c r="E27" s="239" t="n">
        <v>252</v>
      </c>
      <c r="F27" s="239" t="n">
        <f aca="false">D27*E27</f>
        <v>252</v>
      </c>
      <c r="G27" s="237" t="n">
        <f aca="false">IF(C27="","",20%*C27)</f>
        <v>21.6873333333333</v>
      </c>
      <c r="H27" s="240" t="n">
        <v>0.8</v>
      </c>
      <c r="I27" s="241" t="n">
        <f aca="false">IF(C27="","",(C27-G27)/F27*D27)</f>
        <v>0.344243386243386</v>
      </c>
      <c r="J27" s="241" t="n">
        <f aca="false">IF(A27="","",C27*H27/E27)</f>
        <v>0.344243386243386</v>
      </c>
      <c r="K27" s="241"/>
      <c r="L27" s="241"/>
      <c r="M27" s="241" t="n">
        <f aca="false">(F27+1)*C27*0.025/(2*F27*D27*3*2)</f>
        <v>0.226806189373898</v>
      </c>
      <c r="N27" s="241" t="n">
        <f aca="false">IF(SUM(I27,J27,K27,L27,M27)=0,"",I27+J27+K27+L27+M27)</f>
        <v>0.91529296186067</v>
      </c>
      <c r="O27" s="241" t="n">
        <f aca="false">IF(N27="","",N27*3%)</f>
        <v>0.0274587888558201</v>
      </c>
      <c r="P27" s="241" t="n">
        <f aca="false">SUM(N27:O27)</f>
        <v>0.94275175071649</v>
      </c>
      <c r="AF27" s="0" t="n">
        <v>36</v>
      </c>
    </row>
    <row r="28" customFormat="false" ht="15" hidden="false" customHeight="false" outlineLevel="0" collapsed="false">
      <c r="A28" s="236" t="str">
        <f aca="false">"PESQUISA."&amp;AF28</f>
        <v>PESQUISA.37</v>
      </c>
      <c r="B28" s="236" t="str">
        <f aca="false">IF(A28="","",IF(LEFT(A28)="P",VLOOKUP(A28,PESQUISAS!A:G,3,0),VLOOKUP(A28,SINAPI!A:E,2,0)))</f>
        <v>SOPRADOR TÉRMICO 2000W</v>
      </c>
      <c r="C28" s="237" t="n">
        <f aca="false">IF(A28="","",IF(LEFT(A28)="P",VLOOKUP(A28,PESQUISAS!A:G,7,0),VLOOKUP(A28,SINAPI!A:E,5,0)))</f>
        <v>174.993333333333</v>
      </c>
      <c r="D28" s="238" t="n">
        <v>1</v>
      </c>
      <c r="E28" s="239" t="n">
        <v>252</v>
      </c>
      <c r="F28" s="239" t="n">
        <f aca="false">D28*E28</f>
        <v>252</v>
      </c>
      <c r="G28" s="237" t="n">
        <f aca="false">IF(C28="","",20%*C28)</f>
        <v>34.9986666666667</v>
      </c>
      <c r="H28" s="240" t="n">
        <v>0.8</v>
      </c>
      <c r="I28" s="241" t="n">
        <f aca="false">IF(C28="","",(C28-G28)/F28*D28)</f>
        <v>0.555534391534392</v>
      </c>
      <c r="J28" s="241" t="n">
        <f aca="false">IF(A28="","",C28*H28/E28)</f>
        <v>0.555534391534392</v>
      </c>
      <c r="K28" s="241"/>
      <c r="L28" s="241"/>
      <c r="M28" s="241" t="n">
        <f aca="false">(F28+1)*C28*0.025/(2*F28*D28*3*2)</f>
        <v>0.366016148589065</v>
      </c>
      <c r="N28" s="241" t="n">
        <f aca="false">IF(SUM(I28,J28,K28,L28,M28)=0,"",I28+J28+K28+L28+M28)</f>
        <v>1.47708493165785</v>
      </c>
      <c r="O28" s="241" t="n">
        <f aca="false">IF(N28="","",N28*3%)</f>
        <v>0.0443125479497354</v>
      </c>
      <c r="P28" s="241" t="n">
        <f aca="false">SUM(N28:O28)</f>
        <v>1.52139747960758</v>
      </c>
      <c r="AF28" s="0" t="n">
        <v>37</v>
      </c>
    </row>
    <row r="29" customFormat="false" ht="15" hidden="false" customHeight="false" outlineLevel="0" collapsed="false">
      <c r="A29" s="236" t="str">
        <f aca="false">"PESQUISA.38"</f>
        <v>PESQUISA.38</v>
      </c>
      <c r="B29" s="236" t="str">
        <f aca="false">IF(A29="","",IF(LEFT(A29)="P",VLOOKUP(A29,PESQUISAS!A:G,3,0),VLOOKUP(A29,SINAPI!A:E,2,0)))</f>
        <v>JOGO DE ALICATES ISOLADO 8003 H VDE 1000V GEDORE</v>
      </c>
      <c r="C29" s="237" t="n">
        <f aca="false">IF(A29="","",IF(LEFT(A29)="P",VLOOKUP(A29,PESQUISAS!A:G,7,0),VLOOKUP(A29,SINAPI!A:E,5,0)))</f>
        <v>649.24</v>
      </c>
      <c r="D29" s="238" t="n">
        <v>1</v>
      </c>
      <c r="E29" s="239" t="n">
        <v>252</v>
      </c>
      <c r="F29" s="239" t="n">
        <f aca="false">D29*E29</f>
        <v>252</v>
      </c>
      <c r="G29" s="237" t="n">
        <f aca="false">IF(C29="","",20%*C29)</f>
        <v>129.848</v>
      </c>
      <c r="H29" s="240" t="n">
        <v>0.8</v>
      </c>
      <c r="I29" s="241" t="n">
        <f aca="false">IF(C29="","",(C29-G29)/F29*D29)</f>
        <v>2.06107936507937</v>
      </c>
      <c r="J29" s="241" t="n">
        <f aca="false">IF(A29="","",C29*H29/E29)</f>
        <v>2.06107936507937</v>
      </c>
      <c r="K29" s="241"/>
      <c r="L29" s="241"/>
      <c r="M29" s="241" t="n">
        <f aca="false">(F29+1)*C29*0.025/(2*F29*D29*3*2)</f>
        <v>1.35795072751323</v>
      </c>
      <c r="N29" s="241" t="n">
        <f aca="false">IF(SUM(I29,J29,K29,L29,M29)=0,"",I29+J29+K29+L29+M29)</f>
        <v>5.48010945767196</v>
      </c>
      <c r="O29" s="241" t="n">
        <f aca="false">IF(N29="","",N29*3%)</f>
        <v>0.164403283730159</v>
      </c>
      <c r="P29" s="241" t="n">
        <f aca="false">SUM(N29:O29)</f>
        <v>5.64451274140212</v>
      </c>
      <c r="Q29" s="242" t="s">
        <v>214</v>
      </c>
      <c r="AF29" s="0" t="n">
        <v>40</v>
      </c>
    </row>
    <row r="30" customFormat="false" ht="15" hidden="false" customHeight="false" outlineLevel="0" collapsed="false">
      <c r="A30" s="236" t="s">
        <v>175</v>
      </c>
      <c r="B30" s="236" t="str">
        <f aca="false">IF(A30="","",IF(LEFT(A30)="P",VLOOKUP(A30,PESQUISAS!A:G,3,0),VLOOKUP(A30,SINAPI!A:E,2,0)))</f>
        <v>FERRO DE SOLDA PROFISSIONAL ELETRÔNICA</v>
      </c>
      <c r="C30" s="237" t="n">
        <f aca="false">IF(A30="","",IF(LEFT(A30)="P",VLOOKUP(A30,PESQUISAS!A:G,7,0),VLOOKUP(A30,SINAPI!A:E,5,0)))</f>
        <v>73.6666666666667</v>
      </c>
      <c r="D30" s="238" t="n">
        <v>1</v>
      </c>
      <c r="E30" s="239" t="n">
        <v>252</v>
      </c>
      <c r="F30" s="239" t="n">
        <f aca="false">D30*E30</f>
        <v>252</v>
      </c>
      <c r="G30" s="237" t="n">
        <f aca="false">IF(C30="","",20%*C30)</f>
        <v>14.7333333333333</v>
      </c>
      <c r="H30" s="240" t="n">
        <v>1.8</v>
      </c>
      <c r="I30" s="241" t="n">
        <f aca="false">IF(C30="","",(C30-G30)/F30*D30)</f>
        <v>0.233862433862434</v>
      </c>
      <c r="J30" s="241" t="n">
        <f aca="false">IF(A30="","",C30*H30/E30)</f>
        <v>0.526190476190476</v>
      </c>
      <c r="K30" s="241"/>
      <c r="L30" s="241"/>
      <c r="M30" s="241" t="n">
        <f aca="false">(F30+1)*C30*0.025/(2*F30*D30*3*2)</f>
        <v>0.154081238977072</v>
      </c>
      <c r="N30" s="241" t="n">
        <f aca="false">IF(SUM(I30,J30,K30,L30,M30)=0,"",I30+J30+K30+L30+M30)</f>
        <v>0.914134149029982</v>
      </c>
      <c r="O30" s="241" t="n">
        <f aca="false">IF(N30="","",N30*3%)</f>
        <v>0.0274240244708995</v>
      </c>
      <c r="P30" s="241" t="n">
        <f aca="false">SUM(N30:O30)</f>
        <v>0.941558173500882</v>
      </c>
      <c r="Q30" s="242"/>
    </row>
    <row r="31" customFormat="false" ht="15" hidden="false" customHeight="false" outlineLevel="0" collapsed="false">
      <c r="A31" s="236" t="s">
        <v>176</v>
      </c>
      <c r="B31" s="236" t="str">
        <f aca="false">IF(A31="","",IF(LEFT(A31)="P",VLOOKUP(A31,PESQUISAS!A:G,3,0),VLOOKUP(A31,SINAPI!A:E,2,0)))</f>
        <v>CARRETEL DE SOLDA ELETRÔNICA</v>
      </c>
      <c r="C31" s="237" t="n">
        <f aca="false">IF(A31="","",IF(LEFT(A31)="P",VLOOKUP(A31,PESQUISAS!A:G,7,0),VLOOKUP(A31,SINAPI!A:E,5,0)))</f>
        <v>159.566666666667</v>
      </c>
      <c r="D31" s="238" t="n">
        <v>1</v>
      </c>
      <c r="E31" s="239" t="n">
        <v>252</v>
      </c>
      <c r="F31" s="239" t="n">
        <f aca="false">D31*E31</f>
        <v>252</v>
      </c>
      <c r="G31" s="237" t="n">
        <f aca="false">IF(C31="","",20%*C31)</f>
        <v>31.9133333333333</v>
      </c>
      <c r="H31" s="240" t="n">
        <v>2.8</v>
      </c>
      <c r="I31" s="241" t="n">
        <f aca="false">IF(C31="","",(C31-G31)/F31*D31)</f>
        <v>0.506560846560847</v>
      </c>
      <c r="J31" s="241" t="n">
        <f aca="false">IF(A31="","",C31*H31/E31)</f>
        <v>1.77296296296296</v>
      </c>
      <c r="K31" s="241"/>
      <c r="L31" s="241"/>
      <c r="M31" s="241" t="n">
        <f aca="false">(F31+1)*C31*0.025/(2*F31*D31*3*2)</f>
        <v>0.333749724426808</v>
      </c>
      <c r="N31" s="241" t="n">
        <f aca="false">IF(SUM(I31,J31,K31,L31,M31)=0,"",I31+J31+K31+L31+M31)</f>
        <v>2.61327353395062</v>
      </c>
      <c r="O31" s="241" t="n">
        <f aca="false">IF(N31="","",N31*3%)</f>
        <v>0.0783982060185185</v>
      </c>
      <c r="P31" s="241" t="n">
        <f aca="false">SUM(N31:O31)</f>
        <v>2.69167173996914</v>
      </c>
      <c r="Q31" s="242"/>
    </row>
    <row r="32" customFormat="false" ht="15" hidden="false" customHeight="false" outlineLevel="0" collapsed="false">
      <c r="A32" s="236" t="s">
        <v>191</v>
      </c>
      <c r="B32" s="236" t="str">
        <f aca="false">IF(A32="","",IF(LEFT(A32)="P",VLOOKUP(A32,PESQUISAS!A:G,3,0),VLOOKUP(A32,SINAPI!A:E,2,0)))</f>
        <v>LUVA ANTI-ESTATICA - DEDOS EMBORRACHADOS</v>
      </c>
      <c r="C32" s="237" t="n">
        <f aca="false">IF(A32="","",IF(LEFT(A32)="P",VLOOKUP(A32,PESQUISAS!A:G,7,0),VLOOKUP(A32,SINAPI!A:E,5,0)))</f>
        <v>7.21666666666667</v>
      </c>
      <c r="D32" s="238" t="n">
        <v>1</v>
      </c>
      <c r="E32" s="239" t="n">
        <v>252</v>
      </c>
      <c r="F32" s="239" t="n">
        <f aca="false">D32*E32</f>
        <v>252</v>
      </c>
      <c r="G32" s="237" t="n">
        <f aca="false">IF(C32="","",20%*C32)</f>
        <v>1.44333333333333</v>
      </c>
      <c r="H32" s="240" t="n">
        <v>3.8</v>
      </c>
      <c r="I32" s="241" t="n">
        <f aca="false">IF(C32="","",(C32-G32)/F32*D32)</f>
        <v>0.0229100529100529</v>
      </c>
      <c r="J32" s="241" t="n">
        <f aca="false">IF(A32="","",C32*H32/E32)</f>
        <v>0.108822751322751</v>
      </c>
      <c r="K32" s="241"/>
      <c r="L32" s="241"/>
      <c r="M32" s="241" t="n">
        <f aca="false">(F32+1)*C32*0.025/(2*F32*D32*3*2)</f>
        <v>0.0150943838183422</v>
      </c>
      <c r="N32" s="241" t="n">
        <f aca="false">IF(SUM(I32,J32,K32,L32,M32)=0,"",I32+J32+K32+L32+M32)</f>
        <v>0.146827188051146</v>
      </c>
      <c r="O32" s="241" t="n">
        <f aca="false">IF(N32="","",N32*3%)</f>
        <v>0.00440481564153439</v>
      </c>
      <c r="P32" s="241" t="n">
        <f aca="false">SUM(N32:O32)</f>
        <v>0.151232003692681</v>
      </c>
      <c r="Q32" s="242"/>
    </row>
    <row r="33" customFormat="false" ht="15" hidden="false" customHeight="false" outlineLevel="0" collapsed="false">
      <c r="A33" s="236" t="s">
        <v>173</v>
      </c>
      <c r="B33" s="236" t="str">
        <f aca="false">IF(A33="","",IF(LEFT(A33)="P",VLOOKUP(A33,PESQUISAS!A:G,3,0),VLOOKUP(A33,SINAPI!A:E,2,0)))</f>
        <v>LUPA DE MÃO</v>
      </c>
      <c r="C33" s="237" t="n">
        <f aca="false">IF(A33="","",IF(LEFT(A33)="P",VLOOKUP(A33,PESQUISAS!A:G,7,0),VLOOKUP(A33,SINAPI!A:E,5,0)))</f>
        <v>31.2666666666667</v>
      </c>
      <c r="D33" s="238" t="n">
        <v>1</v>
      </c>
      <c r="E33" s="239" t="n">
        <v>252</v>
      </c>
      <c r="F33" s="239" t="n">
        <f aca="false">D33*E33</f>
        <v>252</v>
      </c>
      <c r="G33" s="237" t="n">
        <f aca="false">IF(C33="","",20%*C33)</f>
        <v>6.25333333333333</v>
      </c>
      <c r="H33" s="240" t="n">
        <v>4.8</v>
      </c>
      <c r="I33" s="241" t="n">
        <f aca="false">IF(C33="","",(C33-G33)/F33*D33)</f>
        <v>0.0992592592592592</v>
      </c>
      <c r="J33" s="241" t="n">
        <f aca="false">IF(A33="","",C33*H33/E33)</f>
        <v>0.595555555555556</v>
      </c>
      <c r="K33" s="241"/>
      <c r="L33" s="241"/>
      <c r="M33" s="241" t="n">
        <f aca="false">(F33+1)*C33*0.025/(2*F33*D33*3*2)</f>
        <v>0.0653973765432099</v>
      </c>
      <c r="N33" s="241" t="n">
        <f aca="false">IF(SUM(I33,J33,K33,L33,M33)=0,"",I33+J33+K33+L33+M33)</f>
        <v>0.760212191358025</v>
      </c>
      <c r="O33" s="241" t="n">
        <f aca="false">IF(N33="","",N33*3%)</f>
        <v>0.0228063657407407</v>
      </c>
      <c r="P33" s="241" t="n">
        <f aca="false">SUM(N33:O33)</f>
        <v>0.783018557098765</v>
      </c>
      <c r="Q33" s="242"/>
    </row>
    <row r="34" customFormat="false" ht="15" hidden="false" customHeight="false" outlineLevel="0" collapsed="false">
      <c r="A34" s="236" t="n">
        <v>38477</v>
      </c>
      <c r="B34" s="236" t="str">
        <f aca="false">IF(A34="","",IF(LEFT(A34)="P",VLOOKUP(A34,PESQUISAS!A:G,3,0),VLOOKUP(A34,SINAPI!A:E,2,0)))</f>
        <v>ESCADA EXTENSIVEL EM ALUMINIO COM 6,00 M ESTENDIDA</v>
      </c>
      <c r="C34" s="237" t="str">
        <f aca="false">IF(A34="","",IF(LEFT(A34)="P",VLOOKUP(A34,PESQUISAS!A:G,7,0),VLOOKUP(A34,SINAPI!A:E,5,0)))</f>
        <v>1.028,19</v>
      </c>
      <c r="D34" s="238" t="n">
        <v>1</v>
      </c>
      <c r="E34" s="239" t="n">
        <v>252</v>
      </c>
      <c r="F34" s="239" t="n">
        <f aca="false">D34*E34</f>
        <v>252</v>
      </c>
      <c r="G34" s="237" t="n">
        <f aca="false">IF(C34="","",20%*C34)</f>
        <v>205.638</v>
      </c>
      <c r="H34" s="240" t="n">
        <v>0.8</v>
      </c>
      <c r="I34" s="241" t="n">
        <f aca="false">IF(C34="","",(C34-G34)/F34*D34)</f>
        <v>3.26409523809524</v>
      </c>
      <c r="J34" s="241" t="n">
        <f aca="false">IF(A34="","",C34*H34/E34)</f>
        <v>3.26409523809524</v>
      </c>
      <c r="K34" s="241"/>
      <c r="L34" s="241"/>
      <c r="M34" s="241" t="n">
        <f aca="false">(F34+1)*C34*0.025/(2*F34*D34*3*2)</f>
        <v>2.15056274801587</v>
      </c>
      <c r="N34" s="241" t="n">
        <f aca="false">IF(SUM(I34,J34,K34,L34,M34)=0,"",I34+J34+K34+L34+M34)</f>
        <v>8.67875322420635</v>
      </c>
      <c r="O34" s="241" t="n">
        <f aca="false">IF(N34="","",N34*3%)</f>
        <v>0.26036259672619</v>
      </c>
      <c r="P34" s="241" t="n">
        <f aca="false">SUM(N34:O34)</f>
        <v>8.93911582093254</v>
      </c>
      <c r="Q34" s="242" t="s">
        <v>215</v>
      </c>
      <c r="AF34" s="0" t="n">
        <v>41</v>
      </c>
    </row>
    <row r="35" customFormat="false" ht="15" hidden="false" customHeight="false" outlineLevel="0" collapsed="false">
      <c r="A35" s="236" t="n">
        <v>13617</v>
      </c>
      <c r="B35" s="236" t="str">
        <f aca="false">IF(A35="","",IF(LEFT(A35)="P",VLOOKUP(A35,PESQUISAS!A:G,3,0),VLOOKUP(A35,SINAPI!A:E,2,0)))</f>
        <v>PICAPE CABINE SIMPLES COM MOTOR 1.6 FLEX, CAMBIO MANUAL, POTENCIA 101/104 CV, 2 PORTAS</v>
      </c>
      <c r="C35" s="237" t="str">
        <f aca="false">IF(A35="","",IF(LEFT(A35)="P",VLOOKUP(A35,PESQUISAS!A:G,7,0),VLOOKUP(A35,SINAPI!A:E,5,0)))</f>
        <v>71.680,77</v>
      </c>
      <c r="D35" s="238" t="n">
        <v>10</v>
      </c>
      <c r="E35" s="239" t="n">
        <v>252</v>
      </c>
      <c r="F35" s="239" t="n">
        <f aca="false">D35*E35</f>
        <v>2520</v>
      </c>
      <c r="G35" s="237" t="n">
        <f aca="false">IF(C35="","",20%*C35)</f>
        <v>14336.154</v>
      </c>
      <c r="H35" s="240" t="n">
        <v>0.8</v>
      </c>
      <c r="I35" s="241" t="n">
        <f aca="false">IF(C35="","",(C35-G35)/F35*D35)</f>
        <v>227.558</v>
      </c>
      <c r="J35" s="241" t="n">
        <f aca="false">IF(A35="","",C35*H35/E35)</f>
        <v>227.558</v>
      </c>
      <c r="K35" s="241" t="n">
        <f aca="false">0.2*97*C36</f>
        <v>134.442</v>
      </c>
      <c r="L35" s="241"/>
      <c r="M35" s="241" t="n">
        <f aca="false">(F35+1)*C35*0.025/(2*F35*D35*3*2)</f>
        <v>14.9394197395833</v>
      </c>
      <c r="N35" s="241" t="n">
        <f aca="false">IF(SUM(I35,J35,K35,L35,M35)=0,"",I35+J35+K35+L35+M35)</f>
        <v>604.497419739583</v>
      </c>
      <c r="O35" s="241" t="n">
        <f aca="false">IF(N35="","",N35*3%)</f>
        <v>18.1349225921875</v>
      </c>
      <c r="P35" s="241" t="n">
        <f aca="false">SUM(N35:O35)</f>
        <v>622.632342331771</v>
      </c>
      <c r="Q35" s="242"/>
      <c r="AF35" s="0" t="n">
        <v>48</v>
      </c>
    </row>
    <row r="36" customFormat="false" ht="15" hidden="false" customHeight="false" outlineLevel="0" collapsed="false">
      <c r="A36" s="236" t="n">
        <v>4222</v>
      </c>
      <c r="B36" s="236" t="str">
        <f aca="false">IF(A36="","",IF(LEFT(A36)="P",VLOOKUP(A36,PESQUISAS!A:G,3,0),VLOOKUP(A36,SINAPI!A:E,2,0)))</f>
        <v>GASOLINA COMUM</v>
      </c>
      <c r="C36" s="237" t="str">
        <f aca="false">IF(A36="","",IF(LEFT(A36)="P",VLOOKUP(A36,PESQUISAS!A:G,7,0),VLOOKUP(A36,SINAPI!A:E,5,0)))</f>
        <v>6,93</v>
      </c>
      <c r="D36" s="238" t="s">
        <v>216</v>
      </c>
      <c r="E36" s="239"/>
      <c r="F36" s="239"/>
      <c r="G36" s="237"/>
      <c r="H36" s="240"/>
      <c r="I36" s="241"/>
      <c r="J36" s="241"/>
      <c r="K36" s="241"/>
      <c r="L36" s="241"/>
      <c r="M36" s="241"/>
      <c r="N36" s="241" t="str">
        <f aca="false">IF(SUM(I36,J36,K36,L36,M36)=0,"",I36+J36+K36+L36+M36)</f>
        <v/>
      </c>
      <c r="O36" s="241" t="str">
        <f aca="false">IF(N36="","",N36*3%)</f>
        <v/>
      </c>
      <c r="P36" s="241" t="str">
        <f aca="false">C36</f>
        <v>6,93</v>
      </c>
      <c r="Q36" s="242"/>
      <c r="AF36" s="0" t="n">
        <v>49</v>
      </c>
    </row>
    <row r="37" customFormat="false" ht="15" hidden="false" customHeight="false" outlineLevel="0" collapsed="false">
      <c r="A37" s="236" t="str">
        <f aca="false">"PESQUISA.38"</f>
        <v>PESQUISA.38</v>
      </c>
      <c r="B37" s="236" t="str">
        <f aca="false">IF(A37="","",IF(LEFT(A37)="P",VLOOKUP(A37,PESQUISAS!A:G,3,0),VLOOKUP(A37,SINAPI!A:E,2,0)))</f>
        <v>JOGO DE ALICATES ISOLADO 8003 H VDE 1000V GEDORE</v>
      </c>
      <c r="C37" s="237" t="n">
        <f aca="false">IF(A37="","",IF(LEFT(A37)="P",VLOOKUP(A37,PESQUISAS!A:G,7,0),VLOOKUP(A37,SINAPI!A:E,5,0)))</f>
        <v>649.24</v>
      </c>
      <c r="D37" s="238" t="n">
        <v>1</v>
      </c>
      <c r="E37" s="239" t="n">
        <v>252</v>
      </c>
      <c r="F37" s="239" t="n">
        <f aca="false">D37*E37</f>
        <v>252</v>
      </c>
      <c r="G37" s="237" t="n">
        <f aca="false">IF(C37="","",20%*C37)</f>
        <v>129.848</v>
      </c>
      <c r="H37" s="240" t="n">
        <v>0.8</v>
      </c>
      <c r="I37" s="241" t="n">
        <f aca="false">IF(C37="","",(C37-G37)/F37*D37)</f>
        <v>2.06107936507937</v>
      </c>
      <c r="J37" s="241" t="n">
        <f aca="false">IF(A37="","",C37*H37/E37)</f>
        <v>2.06107936507937</v>
      </c>
      <c r="K37" s="241"/>
      <c r="L37" s="241"/>
      <c r="M37" s="241" t="n">
        <f aca="false">(F37+1)*C37*0.025/(2*F37*D37*3*2)</f>
        <v>1.35795072751323</v>
      </c>
      <c r="N37" s="241" t="n">
        <f aca="false">IF(SUM(I37,J37,K37,L37,M37)=0,"",I37+J37+K37+L37+M37)</f>
        <v>5.48010945767196</v>
      </c>
      <c r="O37" s="241" t="n">
        <f aca="false">IF(N37="","",N37*3%)</f>
        <v>0.164403283730159</v>
      </c>
      <c r="P37" s="241" t="n">
        <f aca="false">SUM(N37:O37)</f>
        <v>5.64451274140212</v>
      </c>
      <c r="Q37" s="242"/>
      <c r="AF37" s="0" t="n">
        <v>50</v>
      </c>
    </row>
    <row r="38" customFormat="false" ht="15" hidden="false" customHeight="false" outlineLevel="0" collapsed="false">
      <c r="A38" s="236" t="s">
        <v>175</v>
      </c>
      <c r="B38" s="236" t="str">
        <f aca="false">IF(A38="","",IF(LEFT(A38)="P",VLOOKUP(A38,PESQUISAS!A:G,3,0),VLOOKUP(A38,SINAPI!A:E,2,0)))</f>
        <v>FERRO DE SOLDA PROFISSIONAL ELETRÔNICA</v>
      </c>
      <c r="C38" s="237" t="n">
        <f aca="false">IF(A38="","",IF(LEFT(A38)="P",VLOOKUP(A38,PESQUISAS!A:G,7,0),VLOOKUP(A38,SINAPI!A:E,5,0)))</f>
        <v>73.6666666666667</v>
      </c>
      <c r="D38" s="238" t="n">
        <v>1</v>
      </c>
      <c r="E38" s="239" t="n">
        <v>252</v>
      </c>
      <c r="F38" s="239" t="n">
        <f aca="false">D38*E38</f>
        <v>252</v>
      </c>
      <c r="G38" s="237" t="n">
        <f aca="false">IF(C38="","",20%*C38)</f>
        <v>14.7333333333333</v>
      </c>
      <c r="H38" s="240" t="n">
        <v>0.8</v>
      </c>
      <c r="I38" s="241" t="n">
        <f aca="false">IF(C38="","",(C38-G38)/F38*D38)</f>
        <v>0.233862433862434</v>
      </c>
      <c r="J38" s="241" t="n">
        <f aca="false">IF(A38="","",C38*H38/E38)</f>
        <v>0.233862433862434</v>
      </c>
      <c r="K38" s="241"/>
      <c r="L38" s="241"/>
      <c r="M38" s="241"/>
      <c r="N38" s="241" t="n">
        <f aca="false">IF(SUM(I38,J38,K38,L38,M38)=0,"",I38+J38+K38+L38+M38)</f>
        <v>0.467724867724868</v>
      </c>
      <c r="O38" s="241" t="n">
        <f aca="false">IF(N38="","",N38*3%)</f>
        <v>0.014031746031746</v>
      </c>
      <c r="P38" s="241" t="n">
        <f aca="false">SUM(N38:O38)</f>
        <v>0.481756613756614</v>
      </c>
      <c r="Q38" s="242"/>
      <c r="AF38" s="0" t="n">
        <v>51</v>
      </c>
    </row>
    <row r="39" customFormat="false" ht="15" hidden="false" customHeight="false" outlineLevel="0" collapsed="false">
      <c r="A39" s="236" t="s">
        <v>176</v>
      </c>
      <c r="B39" s="236" t="str">
        <f aca="false">IF(A39="","",IF(LEFT(A39)="P",VLOOKUP(A39,PESQUISAS!A:G,3,0),VLOOKUP(A39,SINAPI!A:E,2,0)))</f>
        <v>CARRETEL DE SOLDA ELETRÔNICA</v>
      </c>
      <c r="C39" s="237" t="n">
        <f aca="false">IF(A39="","",IF(LEFT(A39)="P",VLOOKUP(A39,PESQUISAS!A:G,7,0),VLOOKUP(A39,SINAPI!A:E,5,0)))</f>
        <v>159.566666666667</v>
      </c>
      <c r="D39" s="238" t="n">
        <v>1</v>
      </c>
      <c r="E39" s="239" t="n">
        <v>252</v>
      </c>
      <c r="F39" s="239" t="n">
        <f aca="false">D39*E39</f>
        <v>252</v>
      </c>
      <c r="G39" s="237" t="n">
        <f aca="false">IF(C39="","",20%*C39)</f>
        <v>31.9133333333333</v>
      </c>
      <c r="H39" s="240" t="n">
        <v>0.8</v>
      </c>
      <c r="I39" s="241" t="n">
        <f aca="false">IF(C39="","",(C39-G39)/F39*D39)</f>
        <v>0.506560846560847</v>
      </c>
      <c r="J39" s="241" t="n">
        <f aca="false">IF(A39="","",C39*H39/E39)</f>
        <v>0.506560846560847</v>
      </c>
      <c r="K39" s="241"/>
      <c r="L39" s="241"/>
      <c r="M39" s="241"/>
      <c r="N39" s="241" t="n">
        <f aca="false">IF(SUM(I39,J39,K39,L39,M39)=0,"",I39+J39+K39+L39+M39)</f>
        <v>1.01312169312169</v>
      </c>
      <c r="O39" s="241" t="n">
        <f aca="false">IF(N39="","",N39*3%)</f>
        <v>0.0303936507936508</v>
      </c>
      <c r="P39" s="241" t="n">
        <f aca="false">SUM(N39:O39)</f>
        <v>1.04351534391534</v>
      </c>
      <c r="Q39" s="242"/>
    </row>
    <row r="40" customFormat="false" ht="15" hidden="false" customHeight="false" outlineLevel="0" collapsed="false">
      <c r="A40" s="236" t="s">
        <v>191</v>
      </c>
      <c r="B40" s="236" t="str">
        <f aca="false">IF(A40="","",IF(LEFT(A40)="P",VLOOKUP(A40,PESQUISAS!A:G,3,0),VLOOKUP(A40,SINAPI!A:E,2,0)))</f>
        <v>LUVA ANTI-ESTATICA - DEDOS EMBORRACHADOS</v>
      </c>
      <c r="C40" s="237" t="n">
        <f aca="false">IF(A40="","",IF(LEFT(A40)="P",VLOOKUP(A40,PESQUISAS!A:G,7,0),VLOOKUP(A40,SINAPI!A:E,5,0)))</f>
        <v>7.21666666666667</v>
      </c>
      <c r="D40" s="238" t="n">
        <v>1</v>
      </c>
      <c r="E40" s="239" t="n">
        <v>252</v>
      </c>
      <c r="F40" s="239" t="n">
        <f aca="false">D40*E40</f>
        <v>252</v>
      </c>
      <c r="G40" s="237" t="n">
        <f aca="false">IF(C40="","",20%*C40)</f>
        <v>1.44333333333333</v>
      </c>
      <c r="H40" s="240" t="n">
        <v>0.8</v>
      </c>
      <c r="I40" s="241" t="n">
        <f aca="false">IF(C40="","",(C40-G40)/F40*D40)</f>
        <v>0.0229100529100529</v>
      </c>
      <c r="J40" s="241" t="n">
        <f aca="false">IF(A40="","",C40*H40/E40)</f>
        <v>0.0229100529100529</v>
      </c>
      <c r="K40" s="241"/>
      <c r="L40" s="241"/>
      <c r="M40" s="241"/>
      <c r="N40" s="241" t="n">
        <f aca="false">IF(SUM(I40,J40,K40,L40,M40)=0,"",I40+J40+K40+L40+M40)</f>
        <v>0.0458201058201058</v>
      </c>
      <c r="O40" s="241" t="n">
        <f aca="false">IF(N40="","",N40*3%)</f>
        <v>0.00137460317460317</v>
      </c>
      <c r="P40" s="241" t="n">
        <f aca="false">SUM(N40:O40)</f>
        <v>0.047194708994709</v>
      </c>
    </row>
    <row r="41" customFormat="false" ht="15" hidden="false" customHeight="false" outlineLevel="0" collapsed="false">
      <c r="A41" s="236" t="s">
        <v>173</v>
      </c>
      <c r="B41" s="236" t="str">
        <f aca="false">IF(A41="","",IF(LEFT(A41)="P",VLOOKUP(A41,PESQUISAS!A:G,3,0),VLOOKUP(A41,SINAPI!A:E,2,0)))</f>
        <v>LUPA DE MÃO</v>
      </c>
      <c r="C41" s="237" t="n">
        <f aca="false">IF(A41="","",IF(LEFT(A41)="P",VLOOKUP(A41,PESQUISAS!A:G,7,0),VLOOKUP(A41,SINAPI!A:E,5,0)))</f>
        <v>31.2666666666667</v>
      </c>
      <c r="D41" s="238" t="n">
        <v>1</v>
      </c>
      <c r="E41" s="239" t="n">
        <v>252</v>
      </c>
      <c r="F41" s="239" t="n">
        <f aca="false">D41*E41</f>
        <v>252</v>
      </c>
      <c r="G41" s="237" t="n">
        <f aca="false">IF(C41="","",20%*C41)</f>
        <v>6.25333333333333</v>
      </c>
      <c r="H41" s="240" t="n">
        <v>0.8</v>
      </c>
      <c r="I41" s="241" t="n">
        <f aca="false">IF(C41="","",(C41-G41)/F41*D41)</f>
        <v>0.0992592592592592</v>
      </c>
      <c r="J41" s="241" t="n">
        <f aca="false">IF(A41="","",C41*H41/E41)</f>
        <v>0.0992592592592593</v>
      </c>
      <c r="K41" s="241"/>
      <c r="L41" s="241"/>
      <c r="M41" s="241"/>
      <c r="N41" s="241" t="n">
        <f aca="false">IF(SUM(I41,J41,K41,L41,M41)=0,"",I41+J41+K41+L41+M41)</f>
        <v>0.198518518518518</v>
      </c>
      <c r="O41" s="241" t="n">
        <f aca="false">IF(N41="","",N41*3%)</f>
        <v>0.00595555555555555</v>
      </c>
      <c r="P41" s="241" t="n">
        <f aca="false">SUM(N41:O41)</f>
        <v>0.204474074074074</v>
      </c>
    </row>
    <row r="42" customFormat="false" ht="15" hidden="false" customHeight="false" outlineLevel="0" collapsed="false">
      <c r="A42" s="243" t="s">
        <v>217</v>
      </c>
      <c r="B42" s="243" t="s">
        <v>120</v>
      </c>
      <c r="C42" s="244" t="n">
        <v>168.93</v>
      </c>
      <c r="D42" s="245" t="s">
        <v>218</v>
      </c>
      <c r="E42" s="246"/>
      <c r="F42" s="246"/>
      <c r="G42" s="244"/>
      <c r="H42" s="247"/>
      <c r="I42" s="248"/>
      <c r="J42" s="248"/>
      <c r="K42" s="248"/>
      <c r="L42" s="248"/>
      <c r="M42" s="248"/>
      <c r="N42" s="248"/>
      <c r="O42" s="248"/>
      <c r="P42" s="248" t="n">
        <v>168.93</v>
      </c>
      <c r="Q42" s="0" t="s">
        <v>214</v>
      </c>
    </row>
    <row r="43" customFormat="false" ht="15" hidden="false" customHeight="false" outlineLevel="0" collapsed="false">
      <c r="A43" s="243" t="s">
        <v>219</v>
      </c>
      <c r="B43" s="243" t="s">
        <v>125</v>
      </c>
      <c r="C43" s="244" t="n">
        <v>0.7</v>
      </c>
      <c r="D43" s="245" t="s">
        <v>220</v>
      </c>
      <c r="E43" s="246"/>
      <c r="F43" s="246"/>
      <c r="G43" s="244"/>
      <c r="H43" s="247"/>
      <c r="I43" s="248"/>
      <c r="J43" s="248"/>
      <c r="K43" s="248"/>
      <c r="L43" s="248"/>
      <c r="M43" s="248"/>
      <c r="N43" s="248"/>
      <c r="O43" s="248"/>
      <c r="P43" s="248" t="n">
        <v>0.7</v>
      </c>
    </row>
    <row r="44" customFormat="false" ht="15" hidden="false" customHeight="false" outlineLevel="0" collapsed="false">
      <c r="A44" s="236" t="n">
        <v>37371</v>
      </c>
      <c r="B44" s="236" t="str">
        <f aca="false">IF(A44="","",IF(LEFT(A44)="P",VLOOKUP(A44,PESQUISAS!A:G,3,0),VLOOKUP(A44,SINAPI!A:E,2,0)))</f>
        <v>TRANSPORTE - HORISTA (COLETADO CAIXA)</v>
      </c>
      <c r="C44" s="237" t="str">
        <f aca="false">IF(A44="","",IF(LEFT(A44)="P",VLOOKUP(A44,PESQUISAS!A:G,7,0),VLOOKUP(A44,SINAPI!A:E,5,0)))</f>
        <v>0,75</v>
      </c>
      <c r="D44" s="238"/>
      <c r="E44" s="239"/>
      <c r="F44" s="239"/>
      <c r="G44" s="237"/>
      <c r="H44" s="240"/>
      <c r="I44" s="241"/>
      <c r="J44" s="241"/>
      <c r="K44" s="241"/>
      <c r="L44" s="241"/>
      <c r="M44" s="241"/>
      <c r="N44" s="241"/>
      <c r="O44" s="241"/>
      <c r="P44" s="241" t="str">
        <f aca="false">C44</f>
        <v>0,75</v>
      </c>
    </row>
    <row r="47" customFormat="false" ht="15" hidden="false" customHeight="true" outlineLevel="0" collapsed="false">
      <c r="B47" s="249" t="s">
        <v>221</v>
      </c>
      <c r="C47" s="249"/>
      <c r="D47" s="249"/>
    </row>
  </sheetData>
  <mergeCells count="1">
    <mergeCell ref="B47:D47"/>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FFF2CC"/>
    <pageSetUpPr fitToPage="false"/>
  </sheetPr>
  <dimension ref="A1:P537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 activeCellId="0" sqref="B3"/>
    </sheetView>
  </sheetViews>
  <sheetFormatPr defaultColWidth="8.73046875" defaultRowHeight="15" zeroHeight="false" outlineLevelRow="0" outlineLevelCol="0"/>
  <cols>
    <col collapsed="false" customWidth="true" hidden="false" outlineLevel="0" max="2" min="2" style="0" width="102.13"/>
    <col collapsed="false" customWidth="true" hidden="false" outlineLevel="0" max="5" min="5" style="0" width="9.59"/>
  </cols>
  <sheetData>
    <row r="1" customFormat="false" ht="15" hidden="false" customHeight="false" outlineLevel="0" collapsed="false">
      <c r="A1" s="250" t="s">
        <v>222</v>
      </c>
      <c r="B1" s="250"/>
      <c r="C1" s="250"/>
      <c r="D1" s="250"/>
      <c r="E1" s="250"/>
    </row>
    <row r="2" customFormat="false" ht="15" hidden="false" customHeight="false" outlineLevel="0" collapsed="false">
      <c r="A2" s="250"/>
      <c r="B2" s="250"/>
      <c r="C2" s="250"/>
      <c r="D2" s="250"/>
      <c r="E2" s="250"/>
      <c r="F2" s="71"/>
    </row>
    <row r="3" customFormat="false" ht="15" hidden="false" customHeight="false" outlineLevel="0" collapsed="false">
      <c r="A3" s="250" t="s">
        <v>223</v>
      </c>
      <c r="B3" s="250"/>
      <c r="C3" s="250"/>
      <c r="D3" s="250"/>
      <c r="E3" s="250"/>
    </row>
    <row r="4" customFormat="false" ht="15" hidden="false" customHeight="false" outlineLevel="0" collapsed="false">
      <c r="A4" s="250" t="s">
        <v>224</v>
      </c>
      <c r="B4" s="250"/>
      <c r="C4" s="250"/>
      <c r="D4" s="250"/>
      <c r="E4" s="250"/>
    </row>
    <row r="5" customFormat="false" ht="15" hidden="false" customHeight="false" outlineLevel="0" collapsed="false">
      <c r="A5" s="250" t="s">
        <v>225</v>
      </c>
      <c r="B5" s="250"/>
      <c r="C5" s="250"/>
      <c r="D5" s="250"/>
      <c r="E5" s="250"/>
    </row>
    <row r="6" customFormat="false" ht="15" hidden="false" customHeight="false" outlineLevel="0" collapsed="false">
      <c r="A6" s="250"/>
      <c r="B6" s="250"/>
      <c r="C6" s="250"/>
      <c r="D6" s="250"/>
      <c r="E6" s="250"/>
    </row>
    <row r="7" customFormat="false" ht="15" hidden="false" customHeight="false" outlineLevel="0" collapsed="false">
      <c r="A7" s="250" t="s">
        <v>226</v>
      </c>
      <c r="B7" s="250" t="s">
        <v>227</v>
      </c>
      <c r="C7" s="250" t="s">
        <v>228</v>
      </c>
      <c r="D7" s="250" t="s">
        <v>229</v>
      </c>
      <c r="E7" s="250" t="s">
        <v>230</v>
      </c>
      <c r="L7" s="103"/>
      <c r="M7" s="103"/>
      <c r="N7" s="103"/>
      <c r="O7" s="103"/>
      <c r="P7" s="103"/>
    </row>
    <row r="8" customFormat="false" ht="15" hidden="false" customHeight="false" outlineLevel="0" collapsed="false">
      <c r="A8" s="250" t="n">
        <v>2418</v>
      </c>
      <c r="B8" s="250" t="s">
        <v>231</v>
      </c>
      <c r="C8" s="250" t="s">
        <v>232</v>
      </c>
      <c r="D8" s="250" t="s">
        <v>233</v>
      </c>
      <c r="E8" s="251" t="s">
        <v>234</v>
      </c>
      <c r="L8" s="103"/>
      <c r="M8" s="103"/>
      <c r="N8" s="103"/>
      <c r="O8" s="103"/>
      <c r="P8" s="103"/>
    </row>
    <row r="9" customFormat="false" ht="15" hidden="false" customHeight="false" outlineLevel="0" collapsed="false">
      <c r="A9" s="250" t="n">
        <v>3378</v>
      </c>
      <c r="B9" s="250" t="s">
        <v>235</v>
      </c>
      <c r="C9" s="250" t="s">
        <v>232</v>
      </c>
      <c r="D9" s="250" t="s">
        <v>236</v>
      </c>
      <c r="E9" s="251" t="s">
        <v>237</v>
      </c>
      <c r="L9" s="103"/>
      <c r="M9" s="103"/>
      <c r="N9" s="103"/>
      <c r="O9" s="103"/>
      <c r="P9" s="103"/>
    </row>
    <row r="10" customFormat="false" ht="15" hidden="false" customHeight="false" outlineLevel="0" collapsed="false">
      <c r="A10" s="250" t="n">
        <v>3380</v>
      </c>
      <c r="B10" s="250" t="s">
        <v>238</v>
      </c>
      <c r="C10" s="250" t="s">
        <v>232</v>
      </c>
      <c r="D10" s="250" t="s">
        <v>233</v>
      </c>
      <c r="E10" s="251" t="s">
        <v>239</v>
      </c>
      <c r="L10" s="103"/>
      <c r="M10" s="103"/>
      <c r="N10" s="103"/>
      <c r="O10" s="103"/>
      <c r="P10" s="103"/>
    </row>
    <row r="11" customFormat="false" ht="15" hidden="false" customHeight="false" outlineLevel="0" collapsed="false">
      <c r="A11" s="250" t="n">
        <v>3379</v>
      </c>
      <c r="B11" s="250" t="s">
        <v>240</v>
      </c>
      <c r="C11" s="250" t="s">
        <v>232</v>
      </c>
      <c r="D11" s="250" t="s">
        <v>236</v>
      </c>
      <c r="E11" s="251" t="s">
        <v>241</v>
      </c>
      <c r="L11" s="103"/>
      <c r="M11" s="103"/>
      <c r="N11" s="103"/>
      <c r="O11" s="103"/>
      <c r="P11" s="103"/>
    </row>
    <row r="12" customFormat="false" ht="15" hidden="false" customHeight="false" outlineLevel="0" collapsed="false">
      <c r="A12" s="250" t="n">
        <v>615</v>
      </c>
      <c r="B12" s="250" t="s">
        <v>242</v>
      </c>
      <c r="C12" s="250" t="s">
        <v>243</v>
      </c>
      <c r="D12" s="250" t="s">
        <v>244</v>
      </c>
      <c r="E12" s="251" t="s">
        <v>245</v>
      </c>
      <c r="L12" s="103"/>
      <c r="M12" s="103"/>
      <c r="N12" s="103"/>
      <c r="O12" s="103"/>
      <c r="P12" s="103"/>
    </row>
    <row r="13" customFormat="false" ht="15" hidden="false" customHeight="false" outlineLevel="0" collapsed="false">
      <c r="A13" s="250" t="n">
        <v>606</v>
      </c>
      <c r="B13" s="250" t="s">
        <v>246</v>
      </c>
      <c r="C13" s="250" t="s">
        <v>243</v>
      </c>
      <c r="D13" s="250" t="s">
        <v>244</v>
      </c>
      <c r="E13" s="251" t="s">
        <v>247</v>
      </c>
      <c r="L13" s="103"/>
      <c r="M13" s="103"/>
      <c r="N13" s="103"/>
      <c r="O13" s="103"/>
      <c r="P13" s="103"/>
    </row>
    <row r="14" customFormat="false" ht="15" hidden="false" customHeight="false" outlineLevel="0" collapsed="false">
      <c r="A14" s="250" t="n">
        <v>13382</v>
      </c>
      <c r="B14" s="250" t="s">
        <v>248</v>
      </c>
      <c r="C14" s="250" t="s">
        <v>232</v>
      </c>
      <c r="D14" s="250" t="s">
        <v>236</v>
      </c>
      <c r="E14" s="251" t="s">
        <v>249</v>
      </c>
      <c r="L14" s="103"/>
      <c r="M14" s="103"/>
      <c r="N14" s="103"/>
      <c r="O14" s="103"/>
      <c r="P14" s="103"/>
    </row>
    <row r="15" customFormat="false" ht="15" hidden="false" customHeight="false" outlineLevel="0" collapsed="false">
      <c r="A15" s="250" t="n">
        <v>11199</v>
      </c>
      <c r="B15" s="250" t="s">
        <v>250</v>
      </c>
      <c r="C15" s="250" t="s">
        <v>232</v>
      </c>
      <c r="D15" s="250" t="s">
        <v>244</v>
      </c>
      <c r="E15" s="251" t="s">
        <v>251</v>
      </c>
      <c r="L15" s="103"/>
      <c r="M15" s="103"/>
      <c r="N15" s="103"/>
      <c r="O15" s="103"/>
      <c r="P15" s="103"/>
    </row>
    <row r="16" customFormat="false" ht="15" hidden="false" customHeight="false" outlineLevel="0" collapsed="false">
      <c r="A16" s="250" t="n">
        <v>21136</v>
      </c>
      <c r="B16" s="250" t="s">
        <v>252</v>
      </c>
      <c r="C16" s="250" t="s">
        <v>253</v>
      </c>
      <c r="D16" s="250" t="s">
        <v>236</v>
      </c>
      <c r="E16" s="251" t="s">
        <v>254</v>
      </c>
    </row>
    <row r="17" customFormat="false" ht="15" hidden="false" customHeight="false" outlineLevel="0" collapsed="false">
      <c r="A17" s="250" t="n">
        <v>21128</v>
      </c>
      <c r="B17" s="250" t="s">
        <v>255</v>
      </c>
      <c r="C17" s="250" t="s">
        <v>253</v>
      </c>
      <c r="D17" s="250" t="s">
        <v>233</v>
      </c>
      <c r="E17" s="251" t="s">
        <v>256</v>
      </c>
    </row>
    <row r="18" customFormat="false" ht="15" hidden="false" customHeight="false" outlineLevel="0" collapsed="false">
      <c r="A18" s="250" t="n">
        <v>21130</v>
      </c>
      <c r="B18" s="250" t="s">
        <v>257</v>
      </c>
      <c r="C18" s="250" t="s">
        <v>253</v>
      </c>
      <c r="D18" s="250" t="s">
        <v>236</v>
      </c>
      <c r="E18" s="251" t="s">
        <v>258</v>
      </c>
    </row>
    <row r="19" customFormat="false" ht="15" hidden="false" customHeight="false" outlineLevel="0" collapsed="false">
      <c r="A19" s="250" t="n">
        <v>21135</v>
      </c>
      <c r="B19" s="250" t="s">
        <v>259</v>
      </c>
      <c r="C19" s="250" t="s">
        <v>253</v>
      </c>
      <c r="D19" s="250" t="s">
        <v>236</v>
      </c>
      <c r="E19" s="251" t="s">
        <v>260</v>
      </c>
    </row>
    <row r="20" customFormat="false" ht="15" hidden="false" customHeight="false" outlineLevel="0" collapsed="false">
      <c r="A20" s="250" t="n">
        <v>38605</v>
      </c>
      <c r="B20" s="250" t="s">
        <v>261</v>
      </c>
      <c r="C20" s="250" t="s">
        <v>232</v>
      </c>
      <c r="D20" s="250" t="s">
        <v>236</v>
      </c>
      <c r="E20" s="251" t="s">
        <v>262</v>
      </c>
    </row>
    <row r="21" customFormat="false" ht="15" hidden="false" customHeight="false" outlineLevel="0" collapsed="false">
      <c r="A21" s="250" t="n">
        <v>11270</v>
      </c>
      <c r="B21" s="250" t="s">
        <v>263</v>
      </c>
      <c r="C21" s="250" t="s">
        <v>232</v>
      </c>
      <c r="D21" s="250" t="s">
        <v>244</v>
      </c>
      <c r="E21" s="251" t="s">
        <v>264</v>
      </c>
    </row>
    <row r="22" customFormat="false" ht="15" hidden="false" customHeight="false" outlineLevel="0" collapsed="false">
      <c r="A22" s="250" t="n">
        <v>412</v>
      </c>
      <c r="B22" s="250" t="s">
        <v>265</v>
      </c>
      <c r="C22" s="250" t="s">
        <v>232</v>
      </c>
      <c r="D22" s="250" t="s">
        <v>236</v>
      </c>
      <c r="E22" s="251" t="s">
        <v>266</v>
      </c>
    </row>
    <row r="23" customFormat="false" ht="15" hidden="false" customHeight="false" outlineLevel="0" collapsed="false">
      <c r="A23" s="250" t="n">
        <v>414</v>
      </c>
      <c r="B23" s="250" t="s">
        <v>267</v>
      </c>
      <c r="C23" s="250" t="s">
        <v>232</v>
      </c>
      <c r="D23" s="250" t="s">
        <v>236</v>
      </c>
      <c r="E23" s="251" t="s">
        <v>268</v>
      </c>
      <c r="F23" s="103" t="n">
        <v>126.22</v>
      </c>
    </row>
    <row r="24" customFormat="false" ht="15" hidden="false" customHeight="false" outlineLevel="0" collapsed="false">
      <c r="A24" s="250" t="n">
        <v>410</v>
      </c>
      <c r="B24" s="250" t="s">
        <v>269</v>
      </c>
      <c r="C24" s="250" t="s">
        <v>232</v>
      </c>
      <c r="D24" s="250" t="s">
        <v>236</v>
      </c>
      <c r="E24" s="251" t="s">
        <v>270</v>
      </c>
      <c r="F24" s="0" t="n">
        <v>18.13</v>
      </c>
    </row>
    <row r="25" customFormat="false" ht="15" hidden="false" customHeight="false" outlineLevel="0" collapsed="false">
      <c r="A25" s="250" t="n">
        <v>411</v>
      </c>
      <c r="B25" s="250" t="s">
        <v>271</v>
      </c>
      <c r="C25" s="250" t="s">
        <v>232</v>
      </c>
      <c r="D25" s="250" t="s">
        <v>233</v>
      </c>
      <c r="E25" s="251" t="s">
        <v>272</v>
      </c>
      <c r="F25" s="0" t="n">
        <v>36.76</v>
      </c>
    </row>
    <row r="26" customFormat="false" ht="15" hidden="false" customHeight="false" outlineLevel="0" collapsed="false">
      <c r="A26" s="250" t="n">
        <v>408</v>
      </c>
      <c r="B26" s="250" t="s">
        <v>273</v>
      </c>
      <c r="C26" s="250" t="s">
        <v>232</v>
      </c>
      <c r="D26" s="250" t="s">
        <v>236</v>
      </c>
      <c r="E26" s="251" t="s">
        <v>274</v>
      </c>
      <c r="F26" s="0" t="n">
        <v>64.98</v>
      </c>
    </row>
    <row r="27" customFormat="false" ht="15" hidden="false" customHeight="false" outlineLevel="0" collapsed="false">
      <c r="A27" s="250" t="n">
        <v>39131</v>
      </c>
      <c r="B27" s="250" t="s">
        <v>275</v>
      </c>
      <c r="C27" s="250" t="s">
        <v>232</v>
      </c>
      <c r="D27" s="250" t="s">
        <v>236</v>
      </c>
      <c r="E27" s="251" t="s">
        <v>276</v>
      </c>
      <c r="F27" s="0" t="n">
        <v>92.67</v>
      </c>
    </row>
    <row r="28" customFormat="false" ht="15" hidden="false" customHeight="false" outlineLevel="0" collapsed="false">
      <c r="A28" s="250" t="n">
        <v>394</v>
      </c>
      <c r="B28" s="250" t="s">
        <v>277</v>
      </c>
      <c r="C28" s="250" t="s">
        <v>232</v>
      </c>
      <c r="D28" s="250" t="s">
        <v>236</v>
      </c>
      <c r="E28" s="251" t="s">
        <v>278</v>
      </c>
      <c r="F28" s="0" t="n">
        <v>34.45</v>
      </c>
    </row>
    <row r="29" customFormat="false" ht="15" hidden="false" customHeight="false" outlineLevel="0" collapsed="false">
      <c r="A29" s="250" t="n">
        <v>39130</v>
      </c>
      <c r="B29" s="250" t="s">
        <v>279</v>
      </c>
      <c r="C29" s="250" t="s">
        <v>232</v>
      </c>
      <c r="D29" s="250" t="s">
        <v>236</v>
      </c>
      <c r="E29" s="251" t="s">
        <v>280</v>
      </c>
      <c r="F29" s="0" t="n">
        <v>43.88</v>
      </c>
    </row>
    <row r="30" customFormat="false" ht="15" hidden="false" customHeight="false" outlineLevel="0" collapsed="false">
      <c r="A30" s="250" t="n">
        <v>395</v>
      </c>
      <c r="B30" s="250" t="s">
        <v>281</v>
      </c>
      <c r="C30" s="250" t="s">
        <v>232</v>
      </c>
      <c r="D30" s="250" t="s">
        <v>236</v>
      </c>
      <c r="E30" s="251" t="s">
        <v>282</v>
      </c>
      <c r="F30" s="0" t="n">
        <v>67.79</v>
      </c>
    </row>
    <row r="31" customFormat="false" ht="15" hidden="false" customHeight="false" outlineLevel="0" collapsed="false">
      <c r="A31" s="250" t="n">
        <v>39127</v>
      </c>
      <c r="B31" s="250" t="s">
        <v>283</v>
      </c>
      <c r="C31" s="250" t="s">
        <v>232</v>
      </c>
      <c r="D31" s="250" t="s">
        <v>236</v>
      </c>
      <c r="E31" s="251" t="s">
        <v>284</v>
      </c>
      <c r="F31" s="0" t="n">
        <v>21.84</v>
      </c>
    </row>
    <row r="32" customFormat="false" ht="15" hidden="false" customHeight="false" outlineLevel="0" collapsed="false">
      <c r="A32" s="250" t="n">
        <v>392</v>
      </c>
      <c r="B32" s="250" t="s">
        <v>285</v>
      </c>
      <c r="C32" s="250" t="s">
        <v>232</v>
      </c>
      <c r="D32" s="250" t="s">
        <v>236</v>
      </c>
      <c r="E32" s="251" t="s">
        <v>286</v>
      </c>
      <c r="F32" s="0" t="n">
        <v>55.07</v>
      </c>
    </row>
    <row r="33" customFormat="false" ht="15" hidden="false" customHeight="false" outlineLevel="0" collapsed="false">
      <c r="A33" s="250" t="n">
        <v>39129</v>
      </c>
      <c r="B33" s="250" t="s">
        <v>287</v>
      </c>
      <c r="C33" s="250" t="s">
        <v>232</v>
      </c>
      <c r="D33" s="250" t="s">
        <v>236</v>
      </c>
      <c r="E33" s="251" t="s">
        <v>288</v>
      </c>
      <c r="F33" s="0" t="n">
        <v>83.51</v>
      </c>
    </row>
    <row r="34" customFormat="false" ht="15" hidden="false" customHeight="false" outlineLevel="0" collapsed="false">
      <c r="A34" s="250" t="n">
        <v>393</v>
      </c>
      <c r="B34" s="250" t="s">
        <v>289</v>
      </c>
      <c r="C34" s="250" t="s">
        <v>232</v>
      </c>
      <c r="D34" s="250" t="s">
        <v>233</v>
      </c>
      <c r="E34" s="251" t="s">
        <v>290</v>
      </c>
      <c r="F34" s="0" t="n">
        <v>6.47</v>
      </c>
    </row>
    <row r="35" customFormat="false" ht="15" hidden="false" customHeight="false" outlineLevel="0" collapsed="false">
      <c r="A35" s="250" t="n">
        <v>39133</v>
      </c>
      <c r="B35" s="250" t="s">
        <v>291</v>
      </c>
      <c r="C35" s="250" t="s">
        <v>232</v>
      </c>
      <c r="D35" s="250" t="s">
        <v>236</v>
      </c>
      <c r="E35" s="251" t="s">
        <v>292</v>
      </c>
      <c r="F35" s="0" t="n">
        <v>171.31</v>
      </c>
    </row>
    <row r="36" customFormat="false" ht="15" hidden="false" customHeight="false" outlineLevel="0" collapsed="false">
      <c r="A36" s="250" t="n">
        <v>397</v>
      </c>
      <c r="B36" s="250" t="s">
        <v>293</v>
      </c>
      <c r="C36" s="250" t="s">
        <v>232</v>
      </c>
      <c r="D36" s="250" t="s">
        <v>236</v>
      </c>
      <c r="E36" s="251" t="s">
        <v>294</v>
      </c>
      <c r="F36" s="0" t="n">
        <v>145.15</v>
      </c>
    </row>
    <row r="37" customFormat="false" ht="15" hidden="false" customHeight="false" outlineLevel="0" collapsed="false">
      <c r="A37" s="250" t="n">
        <v>39132</v>
      </c>
      <c r="B37" s="250" t="s">
        <v>295</v>
      </c>
      <c r="C37" s="250" t="s">
        <v>232</v>
      </c>
      <c r="D37" s="250" t="s">
        <v>236</v>
      </c>
      <c r="E37" s="251" t="s">
        <v>296</v>
      </c>
      <c r="F37" s="0" t="n">
        <v>49.57</v>
      </c>
    </row>
    <row r="38" customFormat="false" ht="15" hidden="false" customHeight="false" outlineLevel="0" collapsed="false">
      <c r="A38" s="250" t="n">
        <v>396</v>
      </c>
      <c r="B38" s="250" t="s">
        <v>297</v>
      </c>
      <c r="C38" s="250" t="s">
        <v>232</v>
      </c>
      <c r="D38" s="250" t="s">
        <v>236</v>
      </c>
      <c r="E38" s="251" t="s">
        <v>298</v>
      </c>
      <c r="F38" s="0" t="n">
        <v>336.94</v>
      </c>
    </row>
    <row r="39" customFormat="false" ht="15" hidden="false" customHeight="false" outlineLevel="0" collapsed="false">
      <c r="A39" s="250" t="n">
        <v>39135</v>
      </c>
      <c r="B39" s="250" t="s">
        <v>299</v>
      </c>
      <c r="C39" s="250" t="s">
        <v>232</v>
      </c>
      <c r="D39" s="250" t="s">
        <v>236</v>
      </c>
      <c r="E39" s="251" t="s">
        <v>300</v>
      </c>
      <c r="F39" s="0" t="n">
        <v>50.52</v>
      </c>
    </row>
    <row r="40" customFormat="false" ht="15" hidden="false" customHeight="false" outlineLevel="0" collapsed="false">
      <c r="A40" s="250" t="n">
        <v>39128</v>
      </c>
      <c r="B40" s="250" t="s">
        <v>301</v>
      </c>
      <c r="C40" s="250" t="s">
        <v>232</v>
      </c>
      <c r="D40" s="250" t="s">
        <v>236</v>
      </c>
      <c r="E40" s="251" t="s">
        <v>302</v>
      </c>
      <c r="F40" s="0" t="n">
        <v>35.37</v>
      </c>
    </row>
    <row r="41" customFormat="false" ht="15" hidden="false" customHeight="false" outlineLevel="0" collapsed="false">
      <c r="A41" s="250" t="n">
        <v>400</v>
      </c>
      <c r="B41" s="250" t="s">
        <v>303</v>
      </c>
      <c r="C41" s="250" t="s">
        <v>232</v>
      </c>
      <c r="D41" s="250" t="s">
        <v>236</v>
      </c>
      <c r="E41" s="251" t="s">
        <v>304</v>
      </c>
      <c r="F41" s="0" t="n">
        <v>34.15</v>
      </c>
    </row>
    <row r="42" customFormat="false" ht="15" hidden="false" customHeight="false" outlineLevel="0" collapsed="false">
      <c r="A42" s="250" t="n">
        <v>39125</v>
      </c>
      <c r="B42" s="250" t="s">
        <v>305</v>
      </c>
      <c r="C42" s="250" t="s">
        <v>232</v>
      </c>
      <c r="D42" s="250" t="s">
        <v>236</v>
      </c>
      <c r="E42" s="251" t="s">
        <v>302</v>
      </c>
      <c r="F42" s="0" t="n">
        <v>398.39</v>
      </c>
    </row>
    <row r="43" customFormat="false" ht="15" hidden="false" customHeight="false" outlineLevel="0" collapsed="false">
      <c r="A43" s="250" t="n">
        <v>39134</v>
      </c>
      <c r="B43" s="250" t="s">
        <v>306</v>
      </c>
      <c r="C43" s="250" t="s">
        <v>232</v>
      </c>
      <c r="D43" s="250" t="s">
        <v>236</v>
      </c>
      <c r="E43" s="251" t="s">
        <v>307</v>
      </c>
      <c r="F43" s="0" t="n">
        <v>625.83</v>
      </c>
    </row>
    <row r="44" customFormat="false" ht="15" hidden="false" customHeight="false" outlineLevel="0" collapsed="false">
      <c r="A44" s="250" t="n">
        <v>398</v>
      </c>
      <c r="B44" s="250" t="s">
        <v>308</v>
      </c>
      <c r="C44" s="250" t="s">
        <v>232</v>
      </c>
      <c r="D44" s="250" t="s">
        <v>236</v>
      </c>
      <c r="E44" s="251" t="s">
        <v>309</v>
      </c>
      <c r="F44" s="0" t="n">
        <v>634.53</v>
      </c>
    </row>
    <row r="45" customFormat="false" ht="15" hidden="false" customHeight="false" outlineLevel="0" collapsed="false">
      <c r="A45" s="250" t="n">
        <v>39126</v>
      </c>
      <c r="B45" s="250" t="s">
        <v>310</v>
      </c>
      <c r="C45" s="250" t="s">
        <v>232</v>
      </c>
      <c r="D45" s="250" t="s">
        <v>236</v>
      </c>
      <c r="E45" s="251" t="s">
        <v>311</v>
      </c>
      <c r="F45" s="0" t="n">
        <v>868.99</v>
      </c>
    </row>
    <row r="46" customFormat="false" ht="15" hidden="false" customHeight="false" outlineLevel="0" collapsed="false">
      <c r="A46" s="250" t="n">
        <v>399</v>
      </c>
      <c r="B46" s="250" t="s">
        <v>312</v>
      </c>
      <c r="C46" s="250" t="s">
        <v>232</v>
      </c>
      <c r="D46" s="250" t="s">
        <v>236</v>
      </c>
      <c r="E46" s="251" t="s">
        <v>313</v>
      </c>
      <c r="F46" s="0" t="n">
        <v>13.95</v>
      </c>
    </row>
    <row r="47" customFormat="false" ht="15" hidden="false" customHeight="false" outlineLevel="0" collapsed="false">
      <c r="A47" s="250" t="n">
        <v>39158</v>
      </c>
      <c r="B47" s="250" t="s">
        <v>314</v>
      </c>
      <c r="C47" s="250" t="s">
        <v>232</v>
      </c>
      <c r="D47" s="250" t="s">
        <v>236</v>
      </c>
      <c r="E47" s="251" t="s">
        <v>315</v>
      </c>
      <c r="F47" s="0" t="n">
        <v>16.69</v>
      </c>
    </row>
    <row r="48" customFormat="false" ht="15" hidden="false" customHeight="false" outlineLevel="0" collapsed="false">
      <c r="A48" s="250" t="n">
        <v>39141</v>
      </c>
      <c r="B48" s="250" t="s">
        <v>316</v>
      </c>
      <c r="C48" s="250" t="s">
        <v>232</v>
      </c>
      <c r="D48" s="250" t="s">
        <v>236</v>
      </c>
      <c r="E48" s="251" t="s">
        <v>317</v>
      </c>
      <c r="F48" s="0" t="n">
        <v>10.78</v>
      </c>
    </row>
    <row r="49" customFormat="false" ht="15" hidden="false" customHeight="false" outlineLevel="0" collapsed="false">
      <c r="A49" s="250" t="n">
        <v>39140</v>
      </c>
      <c r="B49" s="250" t="s">
        <v>318</v>
      </c>
      <c r="C49" s="250" t="s">
        <v>232</v>
      </c>
      <c r="D49" s="250" t="s">
        <v>236</v>
      </c>
      <c r="E49" s="251" t="s">
        <v>319</v>
      </c>
      <c r="F49" s="0" t="n">
        <v>22.86</v>
      </c>
    </row>
    <row r="50" customFormat="false" ht="15" hidden="false" customHeight="false" outlineLevel="0" collapsed="false">
      <c r="A50" s="250" t="n">
        <v>39137</v>
      </c>
      <c r="B50" s="250" t="s">
        <v>320</v>
      </c>
      <c r="C50" s="250" t="s">
        <v>232</v>
      </c>
      <c r="D50" s="250" t="s">
        <v>236</v>
      </c>
      <c r="E50" s="251" t="s">
        <v>321</v>
      </c>
      <c r="F50" s="0" t="n">
        <v>39.23</v>
      </c>
    </row>
    <row r="51" customFormat="false" ht="15" hidden="false" customHeight="false" outlineLevel="0" collapsed="false">
      <c r="A51" s="250" t="n">
        <v>39139</v>
      </c>
      <c r="B51" s="250" t="s">
        <v>322</v>
      </c>
      <c r="C51" s="250" t="s">
        <v>232</v>
      </c>
      <c r="D51" s="250" t="s">
        <v>236</v>
      </c>
      <c r="E51" s="251" t="s">
        <v>323</v>
      </c>
      <c r="F51" s="0" t="n">
        <v>47.82</v>
      </c>
    </row>
    <row r="52" customFormat="false" ht="15" hidden="false" customHeight="false" outlineLevel="0" collapsed="false">
      <c r="A52" s="250" t="n">
        <v>39143</v>
      </c>
      <c r="B52" s="250" t="s">
        <v>324</v>
      </c>
      <c r="C52" s="250" t="s">
        <v>232</v>
      </c>
      <c r="D52" s="250" t="s">
        <v>236</v>
      </c>
      <c r="E52" s="251" t="s">
        <v>325</v>
      </c>
      <c r="F52" s="0" t="n">
        <v>8.33</v>
      </c>
    </row>
    <row r="53" customFormat="false" ht="15" hidden="false" customHeight="false" outlineLevel="0" collapsed="false">
      <c r="A53" s="250" t="n">
        <v>39142</v>
      </c>
      <c r="B53" s="250" t="s">
        <v>326</v>
      </c>
      <c r="C53" s="250" t="s">
        <v>232</v>
      </c>
      <c r="D53" s="250" t="s">
        <v>236</v>
      </c>
      <c r="E53" s="251" t="s">
        <v>327</v>
      </c>
      <c r="F53" s="0" t="n">
        <v>188.86</v>
      </c>
    </row>
    <row r="54" customFormat="false" ht="15" hidden="false" customHeight="false" outlineLevel="0" collapsed="false">
      <c r="A54" s="250" t="n">
        <v>39138</v>
      </c>
      <c r="B54" s="250" t="s">
        <v>328</v>
      </c>
      <c r="C54" s="250" t="s">
        <v>232</v>
      </c>
      <c r="D54" s="250" t="s">
        <v>236</v>
      </c>
      <c r="E54" s="251" t="s">
        <v>329</v>
      </c>
      <c r="F54" s="0" t="n">
        <v>50.15</v>
      </c>
    </row>
    <row r="55" customFormat="false" ht="15" hidden="false" customHeight="false" outlineLevel="0" collapsed="false">
      <c r="A55" s="250" t="n">
        <v>39136</v>
      </c>
      <c r="B55" s="250" t="s">
        <v>330</v>
      </c>
      <c r="C55" s="250" t="s">
        <v>232</v>
      </c>
      <c r="D55" s="250" t="s">
        <v>236</v>
      </c>
      <c r="E55" s="251" t="s">
        <v>331</v>
      </c>
      <c r="F55" s="0" t="n">
        <v>10.03</v>
      </c>
    </row>
    <row r="56" customFormat="false" ht="15" hidden="false" customHeight="false" outlineLevel="0" collapsed="false">
      <c r="A56" s="250" t="n">
        <v>39144</v>
      </c>
      <c r="B56" s="250" t="s">
        <v>332</v>
      </c>
      <c r="C56" s="250" t="s">
        <v>232</v>
      </c>
      <c r="D56" s="250" t="s">
        <v>236</v>
      </c>
      <c r="E56" s="251" t="s">
        <v>282</v>
      </c>
      <c r="F56" s="0" t="n">
        <v>84.98</v>
      </c>
    </row>
    <row r="57" customFormat="false" ht="15" hidden="false" customHeight="false" outlineLevel="0" collapsed="false">
      <c r="A57" s="250" t="n">
        <v>39145</v>
      </c>
      <c r="B57" s="250" t="s">
        <v>333</v>
      </c>
      <c r="C57" s="250" t="s">
        <v>232</v>
      </c>
      <c r="D57" s="250" t="s">
        <v>236</v>
      </c>
      <c r="E57" s="251" t="s">
        <v>334</v>
      </c>
      <c r="F57" s="0" t="n">
        <v>11.9</v>
      </c>
    </row>
    <row r="58" customFormat="false" ht="15" hidden="false" customHeight="false" outlineLevel="0" collapsed="false">
      <c r="A58" s="250" t="n">
        <v>12615</v>
      </c>
      <c r="B58" s="250" t="s">
        <v>335</v>
      </c>
      <c r="C58" s="250" t="s">
        <v>232</v>
      </c>
      <c r="D58" s="250" t="s">
        <v>244</v>
      </c>
      <c r="E58" s="251" t="s">
        <v>336</v>
      </c>
      <c r="F58" s="0" t="n">
        <v>10.87</v>
      </c>
    </row>
    <row r="59" customFormat="false" ht="15" hidden="false" customHeight="false" outlineLevel="0" collapsed="false">
      <c r="A59" s="250" t="n">
        <v>11927</v>
      </c>
      <c r="B59" s="250" t="s">
        <v>337</v>
      </c>
      <c r="C59" s="250" t="s">
        <v>232</v>
      </c>
      <c r="D59" s="250" t="s">
        <v>244</v>
      </c>
      <c r="E59" s="251" t="s">
        <v>338</v>
      </c>
      <c r="F59" s="0" t="n">
        <v>28.23</v>
      </c>
    </row>
    <row r="60" customFormat="false" ht="15" hidden="false" customHeight="false" outlineLevel="0" collapsed="false">
      <c r="A60" s="250" t="n">
        <v>11928</v>
      </c>
      <c r="B60" s="250" t="s">
        <v>339</v>
      </c>
      <c r="C60" s="250" t="s">
        <v>232</v>
      </c>
      <c r="D60" s="250" t="s">
        <v>244</v>
      </c>
      <c r="E60" s="251" t="s">
        <v>340</v>
      </c>
      <c r="F60" s="0" t="n">
        <v>201.22</v>
      </c>
    </row>
    <row r="61" customFormat="false" ht="15" hidden="false" customHeight="false" outlineLevel="0" collapsed="false">
      <c r="A61" s="250" t="n">
        <v>11929</v>
      </c>
      <c r="B61" s="250" t="s">
        <v>341</v>
      </c>
      <c r="C61" s="250" t="s">
        <v>232</v>
      </c>
      <c r="D61" s="250" t="s">
        <v>244</v>
      </c>
      <c r="E61" s="251" t="s">
        <v>342</v>
      </c>
      <c r="F61" s="0" t="n">
        <v>72.12</v>
      </c>
    </row>
    <row r="62" customFormat="false" ht="15" hidden="false" customHeight="false" outlineLevel="0" collapsed="false">
      <c r="A62" s="250" t="n">
        <v>36801</v>
      </c>
      <c r="B62" s="250" t="s">
        <v>343</v>
      </c>
      <c r="C62" s="250" t="s">
        <v>232</v>
      </c>
      <c r="D62" s="250" t="s">
        <v>236</v>
      </c>
      <c r="E62" s="251" t="s">
        <v>344</v>
      </c>
      <c r="F62" s="0" t="n">
        <v>51.7</v>
      </c>
    </row>
    <row r="63" customFormat="false" ht="15" hidden="false" customHeight="false" outlineLevel="0" collapsed="false">
      <c r="A63" s="250" t="n">
        <v>36246</v>
      </c>
      <c r="B63" s="250" t="s">
        <v>345</v>
      </c>
      <c r="C63" s="250" t="s">
        <v>253</v>
      </c>
      <c r="D63" s="250" t="s">
        <v>236</v>
      </c>
      <c r="E63" s="251" t="s">
        <v>346</v>
      </c>
      <c r="F63" s="0" t="n">
        <v>18.6</v>
      </c>
    </row>
    <row r="64" customFormat="false" ht="15" hidden="false" customHeight="false" outlineLevel="0" collapsed="false">
      <c r="A64" s="250" t="n">
        <v>37600</v>
      </c>
      <c r="B64" s="250" t="s">
        <v>347</v>
      </c>
      <c r="C64" s="250" t="s">
        <v>232</v>
      </c>
      <c r="D64" s="250" t="s">
        <v>244</v>
      </c>
      <c r="E64" s="251" t="s">
        <v>348</v>
      </c>
      <c r="F64" s="0" t="n">
        <v>66.98</v>
      </c>
    </row>
    <row r="65" customFormat="false" ht="15" hidden="false" customHeight="false" outlineLevel="0" collapsed="false">
      <c r="A65" s="250" t="n">
        <v>37599</v>
      </c>
      <c r="B65" s="250" t="s">
        <v>349</v>
      </c>
      <c r="C65" s="250" t="s">
        <v>232</v>
      </c>
      <c r="D65" s="250" t="s">
        <v>244</v>
      </c>
      <c r="E65" s="251" t="s">
        <v>350</v>
      </c>
      <c r="F65" s="0" t="n">
        <v>22.34</v>
      </c>
    </row>
    <row r="66" customFormat="false" ht="15" hidden="false" customHeight="false" outlineLevel="0" collapsed="false">
      <c r="A66" s="250" t="n">
        <v>1</v>
      </c>
      <c r="B66" s="250" t="s">
        <v>351</v>
      </c>
      <c r="C66" s="250" t="s">
        <v>352</v>
      </c>
      <c r="D66" s="250" t="s">
        <v>233</v>
      </c>
      <c r="E66" s="251" t="s">
        <v>353</v>
      </c>
      <c r="F66" s="0" t="n">
        <v>13.76</v>
      </c>
    </row>
    <row r="67" customFormat="false" ht="15" hidden="false" customHeight="false" outlineLevel="0" collapsed="false">
      <c r="A67" s="250" t="n">
        <v>3</v>
      </c>
      <c r="B67" s="250" t="s">
        <v>354</v>
      </c>
      <c r="C67" s="250" t="s">
        <v>355</v>
      </c>
      <c r="D67" s="250" t="s">
        <v>236</v>
      </c>
      <c r="E67" s="251" t="s">
        <v>356</v>
      </c>
      <c r="F67" s="0" t="n">
        <v>898.01</v>
      </c>
    </row>
    <row r="68" customFormat="false" ht="15" hidden="false" customHeight="false" outlineLevel="0" collapsed="false">
      <c r="A68" s="250" t="n">
        <v>43054</v>
      </c>
      <c r="B68" s="250" t="s">
        <v>357</v>
      </c>
      <c r="C68" s="250" t="s">
        <v>352</v>
      </c>
      <c r="D68" s="250" t="s">
        <v>236</v>
      </c>
      <c r="E68" s="251" t="s">
        <v>358</v>
      </c>
      <c r="F68" s="0" t="n">
        <v>38.2</v>
      </c>
    </row>
    <row r="69" customFormat="false" ht="15" hidden="false" customHeight="false" outlineLevel="0" collapsed="false">
      <c r="A69" s="250" t="n">
        <v>42402</v>
      </c>
      <c r="B69" s="250" t="s">
        <v>359</v>
      </c>
      <c r="C69" s="250" t="s">
        <v>352</v>
      </c>
      <c r="D69" s="250" t="s">
        <v>236</v>
      </c>
      <c r="E69" s="251" t="s">
        <v>256</v>
      </c>
      <c r="F69" s="0" t="n">
        <v>20.09</v>
      </c>
    </row>
    <row r="70" customFormat="false" ht="15" hidden="false" customHeight="false" outlineLevel="0" collapsed="false">
      <c r="A70" s="250" t="n">
        <v>42403</v>
      </c>
      <c r="B70" s="250" t="s">
        <v>360</v>
      </c>
      <c r="C70" s="250" t="s">
        <v>352</v>
      </c>
      <c r="D70" s="250" t="s">
        <v>236</v>
      </c>
      <c r="E70" s="251" t="s">
        <v>234</v>
      </c>
      <c r="F70" s="0" t="n">
        <v>9.04</v>
      </c>
    </row>
    <row r="71" customFormat="false" ht="15" hidden="false" customHeight="false" outlineLevel="0" collapsed="false">
      <c r="A71" s="250" t="n">
        <v>42404</v>
      </c>
      <c r="B71" s="250" t="s">
        <v>361</v>
      </c>
      <c r="C71" s="250" t="s">
        <v>352</v>
      </c>
      <c r="D71" s="250" t="s">
        <v>236</v>
      </c>
      <c r="E71" s="251" t="s">
        <v>362</v>
      </c>
      <c r="F71" s="0" t="n">
        <v>7</v>
      </c>
    </row>
    <row r="72" customFormat="false" ht="15" hidden="false" customHeight="false" outlineLevel="0" collapsed="false">
      <c r="A72" s="250" t="n">
        <v>42405</v>
      </c>
      <c r="B72" s="250" t="s">
        <v>363</v>
      </c>
      <c r="C72" s="250" t="s">
        <v>352</v>
      </c>
      <c r="D72" s="250" t="s">
        <v>236</v>
      </c>
      <c r="E72" s="251" t="s">
        <v>364</v>
      </c>
      <c r="F72" s="0" t="n">
        <v>17.68</v>
      </c>
    </row>
    <row r="73" customFormat="false" ht="15" hidden="false" customHeight="false" outlineLevel="0" collapsed="false">
      <c r="A73" s="250" t="n">
        <v>34341</v>
      </c>
      <c r="B73" s="250" t="s">
        <v>365</v>
      </c>
      <c r="C73" s="250" t="s">
        <v>352</v>
      </c>
      <c r="D73" s="250" t="s">
        <v>236</v>
      </c>
      <c r="E73" s="251" t="s">
        <v>366</v>
      </c>
      <c r="F73" s="0" t="n">
        <v>17.4</v>
      </c>
    </row>
    <row r="74" customFormat="false" ht="15" hidden="false" customHeight="false" outlineLevel="0" collapsed="false">
      <c r="A74" s="250" t="n">
        <v>43053</v>
      </c>
      <c r="B74" s="250" t="s">
        <v>367</v>
      </c>
      <c r="C74" s="250" t="s">
        <v>352</v>
      </c>
      <c r="D74" s="250" t="s">
        <v>236</v>
      </c>
      <c r="E74" s="251" t="s">
        <v>368</v>
      </c>
      <c r="F74" s="0" t="n">
        <v>108.39</v>
      </c>
    </row>
    <row r="75" customFormat="false" ht="15" hidden="false" customHeight="false" outlineLevel="0" collapsed="false">
      <c r="A75" s="250" t="n">
        <v>43058</v>
      </c>
      <c r="B75" s="250" t="s">
        <v>369</v>
      </c>
      <c r="C75" s="250" t="s">
        <v>352</v>
      </c>
      <c r="D75" s="250" t="s">
        <v>236</v>
      </c>
      <c r="E75" s="251" t="s">
        <v>370</v>
      </c>
      <c r="F75" s="0" t="n">
        <v>1.8</v>
      </c>
    </row>
    <row r="76" customFormat="false" ht="15" hidden="false" customHeight="false" outlineLevel="0" collapsed="false">
      <c r="A76" s="250" t="n">
        <v>34</v>
      </c>
      <c r="B76" s="250" t="s">
        <v>371</v>
      </c>
      <c r="C76" s="250" t="s">
        <v>352</v>
      </c>
      <c r="D76" s="250" t="s">
        <v>236</v>
      </c>
      <c r="E76" s="251" t="s">
        <v>372</v>
      </c>
      <c r="F76" s="0" t="n">
        <v>0.66</v>
      </c>
    </row>
    <row r="77" customFormat="false" ht="15" hidden="false" customHeight="false" outlineLevel="0" collapsed="false">
      <c r="A77" s="250" t="n">
        <v>43055</v>
      </c>
      <c r="B77" s="250" t="s">
        <v>373</v>
      </c>
      <c r="C77" s="250" t="s">
        <v>352</v>
      </c>
      <c r="D77" s="250" t="s">
        <v>233</v>
      </c>
      <c r="E77" s="251" t="s">
        <v>374</v>
      </c>
      <c r="F77" s="0" t="n">
        <v>0.04</v>
      </c>
    </row>
    <row r="78" customFormat="false" ht="15" hidden="false" customHeight="false" outlineLevel="0" collapsed="false">
      <c r="A78" s="250" t="n">
        <v>43056</v>
      </c>
      <c r="B78" s="250" t="s">
        <v>375</v>
      </c>
      <c r="C78" s="250" t="s">
        <v>352</v>
      </c>
      <c r="D78" s="250" t="s">
        <v>236</v>
      </c>
      <c r="E78" s="251" t="s">
        <v>376</v>
      </c>
      <c r="F78" s="0" t="n">
        <v>0.1</v>
      </c>
    </row>
    <row r="79" customFormat="false" ht="15" hidden="false" customHeight="false" outlineLevel="0" collapsed="false">
      <c r="A79" s="250" t="n">
        <v>43057</v>
      </c>
      <c r="B79" s="250" t="s">
        <v>377</v>
      </c>
      <c r="C79" s="250" t="s">
        <v>352</v>
      </c>
      <c r="D79" s="250" t="s">
        <v>236</v>
      </c>
      <c r="E79" s="251" t="s">
        <v>378</v>
      </c>
      <c r="F79" s="0" t="n">
        <v>0.13</v>
      </c>
    </row>
    <row r="80" customFormat="false" ht="15" hidden="false" customHeight="false" outlineLevel="0" collapsed="false">
      <c r="A80" s="250" t="n">
        <v>34449</v>
      </c>
      <c r="B80" s="250" t="s">
        <v>379</v>
      </c>
      <c r="C80" s="250" t="s">
        <v>352</v>
      </c>
      <c r="D80" s="250" t="s">
        <v>236</v>
      </c>
      <c r="E80" s="251" t="s">
        <v>380</v>
      </c>
      <c r="F80" s="0" t="n">
        <v>0.64</v>
      </c>
    </row>
    <row r="81" customFormat="false" ht="15" hidden="false" customHeight="false" outlineLevel="0" collapsed="false">
      <c r="A81" s="250" t="n">
        <v>32</v>
      </c>
      <c r="B81" s="250" t="s">
        <v>381</v>
      </c>
      <c r="C81" s="250" t="s">
        <v>352</v>
      </c>
      <c r="D81" s="250" t="s">
        <v>236</v>
      </c>
      <c r="E81" s="251" t="s">
        <v>382</v>
      </c>
      <c r="F81" s="0" t="n">
        <v>1.15</v>
      </c>
    </row>
    <row r="82" customFormat="false" ht="15" hidden="false" customHeight="false" outlineLevel="0" collapsed="false">
      <c r="A82" s="250" t="n">
        <v>33</v>
      </c>
      <c r="B82" s="250" t="s">
        <v>383</v>
      </c>
      <c r="C82" s="250" t="s">
        <v>352</v>
      </c>
      <c r="D82" s="250" t="s">
        <v>236</v>
      </c>
      <c r="E82" s="251" t="s">
        <v>384</v>
      </c>
      <c r="F82" s="0" t="n">
        <v>1.17</v>
      </c>
    </row>
    <row r="83" customFormat="false" ht="15" hidden="false" customHeight="false" outlineLevel="0" collapsed="false">
      <c r="A83" s="250" t="n">
        <v>43061</v>
      </c>
      <c r="B83" s="250" t="s">
        <v>385</v>
      </c>
      <c r="C83" s="250" t="s">
        <v>352</v>
      </c>
      <c r="D83" s="250" t="s">
        <v>236</v>
      </c>
      <c r="E83" s="251" t="s">
        <v>386</v>
      </c>
      <c r="F83" s="0" t="n">
        <v>1.05</v>
      </c>
    </row>
    <row r="84" customFormat="false" ht="15" hidden="false" customHeight="false" outlineLevel="0" collapsed="false">
      <c r="A84" s="250" t="n">
        <v>43059</v>
      </c>
      <c r="B84" s="250" t="s">
        <v>387</v>
      </c>
      <c r="C84" s="250" t="s">
        <v>352</v>
      </c>
      <c r="D84" s="250" t="s">
        <v>236</v>
      </c>
      <c r="E84" s="251" t="s">
        <v>388</v>
      </c>
      <c r="F84" s="0" t="n">
        <v>1.12</v>
      </c>
    </row>
    <row r="85" customFormat="false" ht="15" hidden="false" customHeight="false" outlineLevel="0" collapsed="false">
      <c r="A85" s="250" t="n">
        <v>43062</v>
      </c>
      <c r="B85" s="250" t="s">
        <v>389</v>
      </c>
      <c r="C85" s="250" t="s">
        <v>352</v>
      </c>
      <c r="D85" s="250" t="s">
        <v>236</v>
      </c>
      <c r="E85" s="251" t="s">
        <v>390</v>
      </c>
      <c r="F85" s="0" t="n">
        <v>0.55</v>
      </c>
    </row>
    <row r="86" customFormat="false" ht="15" hidden="false" customHeight="false" outlineLevel="0" collapsed="false">
      <c r="A86" s="250" t="n">
        <v>43060</v>
      </c>
      <c r="B86" s="250" t="s">
        <v>391</v>
      </c>
      <c r="C86" s="250" t="s">
        <v>352</v>
      </c>
      <c r="D86" s="250" t="s">
        <v>236</v>
      </c>
      <c r="E86" s="251" t="s">
        <v>392</v>
      </c>
      <c r="F86" s="0" t="n">
        <v>0.57</v>
      </c>
    </row>
    <row r="87" customFormat="false" ht="15" hidden="false" customHeight="false" outlineLevel="0" collapsed="false">
      <c r="A87" s="250" t="n">
        <v>20063</v>
      </c>
      <c r="B87" s="250" t="s">
        <v>393</v>
      </c>
      <c r="C87" s="250" t="s">
        <v>232</v>
      </c>
      <c r="D87" s="250" t="s">
        <v>244</v>
      </c>
      <c r="E87" s="251" t="s">
        <v>394</v>
      </c>
      <c r="F87" s="0" t="n">
        <v>0.65</v>
      </c>
    </row>
    <row r="88" customFormat="false" ht="15" hidden="false" customHeight="false" outlineLevel="0" collapsed="false">
      <c r="A88" s="250" t="n">
        <v>40410</v>
      </c>
      <c r="B88" s="250" t="s">
        <v>395</v>
      </c>
      <c r="C88" s="250" t="s">
        <v>232</v>
      </c>
      <c r="D88" s="250" t="s">
        <v>244</v>
      </c>
      <c r="E88" s="251" t="s">
        <v>396</v>
      </c>
      <c r="F88" s="0" t="n">
        <v>0.68</v>
      </c>
    </row>
    <row r="89" customFormat="false" ht="15" hidden="false" customHeight="false" outlineLevel="0" collapsed="false">
      <c r="A89" s="250" t="n">
        <v>40411</v>
      </c>
      <c r="B89" s="250" t="s">
        <v>397</v>
      </c>
      <c r="C89" s="250" t="s">
        <v>232</v>
      </c>
      <c r="D89" s="250" t="s">
        <v>244</v>
      </c>
      <c r="E89" s="251" t="s">
        <v>398</v>
      </c>
      <c r="F89" s="0" t="n">
        <v>1.51</v>
      </c>
    </row>
    <row r="90" customFormat="false" ht="15" hidden="false" customHeight="false" outlineLevel="0" collapsed="false">
      <c r="A90" s="250" t="n">
        <v>40412</v>
      </c>
      <c r="B90" s="250" t="s">
        <v>399</v>
      </c>
      <c r="C90" s="250" t="s">
        <v>232</v>
      </c>
      <c r="D90" s="250" t="s">
        <v>244</v>
      </c>
      <c r="E90" s="251" t="s">
        <v>400</v>
      </c>
      <c r="F90" s="0" t="n">
        <v>1.67</v>
      </c>
    </row>
    <row r="91" customFormat="false" ht="15" hidden="false" customHeight="false" outlineLevel="0" collapsed="false">
      <c r="A91" s="250" t="n">
        <v>38838</v>
      </c>
      <c r="B91" s="250" t="s">
        <v>401</v>
      </c>
      <c r="C91" s="250" t="s">
        <v>232</v>
      </c>
      <c r="D91" s="250" t="s">
        <v>244</v>
      </c>
      <c r="E91" s="251" t="s">
        <v>402</v>
      </c>
      <c r="F91" s="0" t="n">
        <v>1.21</v>
      </c>
    </row>
    <row r="92" customFormat="false" ht="15" hidden="false" customHeight="false" outlineLevel="0" collapsed="false">
      <c r="A92" s="250" t="n">
        <v>38839</v>
      </c>
      <c r="B92" s="250" t="s">
        <v>403</v>
      </c>
      <c r="C92" s="250" t="s">
        <v>232</v>
      </c>
      <c r="D92" s="250" t="s">
        <v>244</v>
      </c>
      <c r="E92" s="251" t="s">
        <v>404</v>
      </c>
      <c r="F92" s="0" t="n">
        <v>1.3</v>
      </c>
    </row>
    <row r="93" customFormat="false" ht="15" hidden="false" customHeight="false" outlineLevel="0" collapsed="false">
      <c r="A93" s="250" t="n">
        <v>55</v>
      </c>
      <c r="B93" s="250" t="s">
        <v>405</v>
      </c>
      <c r="C93" s="250" t="s">
        <v>232</v>
      </c>
      <c r="D93" s="250" t="s">
        <v>244</v>
      </c>
      <c r="E93" s="251" t="s">
        <v>406</v>
      </c>
      <c r="F93" s="0" t="n">
        <v>2.43</v>
      </c>
    </row>
    <row r="94" customFormat="false" ht="15" hidden="false" customHeight="false" outlineLevel="0" collapsed="false">
      <c r="A94" s="250" t="n">
        <v>61</v>
      </c>
      <c r="B94" s="250" t="s">
        <v>407</v>
      </c>
      <c r="C94" s="250" t="s">
        <v>232</v>
      </c>
      <c r="D94" s="250" t="s">
        <v>244</v>
      </c>
      <c r="E94" s="251" t="s">
        <v>408</v>
      </c>
      <c r="F94" s="0" t="n">
        <v>0.6</v>
      </c>
    </row>
    <row r="95" customFormat="false" ht="15" hidden="false" customHeight="false" outlineLevel="0" collapsed="false">
      <c r="A95" s="250" t="n">
        <v>62</v>
      </c>
      <c r="B95" s="250" t="s">
        <v>409</v>
      </c>
      <c r="C95" s="250" t="s">
        <v>232</v>
      </c>
      <c r="D95" s="250" t="s">
        <v>244</v>
      </c>
      <c r="E95" s="251" t="s">
        <v>410</v>
      </c>
      <c r="F95" s="0" t="n">
        <v>0.59</v>
      </c>
    </row>
    <row r="96" customFormat="false" ht="15" hidden="false" customHeight="false" outlineLevel="0" collapsed="false">
      <c r="A96" s="250" t="n">
        <v>77</v>
      </c>
      <c r="B96" s="250" t="s">
        <v>411</v>
      </c>
      <c r="C96" s="250" t="s">
        <v>232</v>
      </c>
      <c r="D96" s="250" t="s">
        <v>236</v>
      </c>
      <c r="E96" s="251" t="s">
        <v>412</v>
      </c>
      <c r="F96" s="0" t="n">
        <v>0.6</v>
      </c>
    </row>
    <row r="97" customFormat="false" ht="15" hidden="false" customHeight="false" outlineLevel="0" collapsed="false">
      <c r="A97" s="250" t="n">
        <v>76</v>
      </c>
      <c r="B97" s="250" t="s">
        <v>413</v>
      </c>
      <c r="C97" s="250" t="s">
        <v>232</v>
      </c>
      <c r="D97" s="250" t="s">
        <v>236</v>
      </c>
      <c r="E97" s="251" t="s">
        <v>414</v>
      </c>
      <c r="F97" s="0" t="n">
        <v>2.02</v>
      </c>
    </row>
    <row r="98" customFormat="false" ht="15" hidden="false" customHeight="false" outlineLevel="0" collapsed="false">
      <c r="A98" s="250" t="n">
        <v>67</v>
      </c>
      <c r="B98" s="250" t="s">
        <v>415</v>
      </c>
      <c r="C98" s="250" t="s">
        <v>232</v>
      </c>
      <c r="D98" s="250" t="s">
        <v>236</v>
      </c>
      <c r="E98" s="251" t="s">
        <v>416</v>
      </c>
      <c r="F98" s="0" t="n">
        <v>1.86</v>
      </c>
    </row>
    <row r="99" customFormat="false" ht="15" hidden="false" customHeight="false" outlineLevel="0" collapsed="false">
      <c r="A99" s="250" t="n">
        <v>71</v>
      </c>
      <c r="B99" s="250" t="s">
        <v>417</v>
      </c>
      <c r="C99" s="250" t="s">
        <v>232</v>
      </c>
      <c r="D99" s="250" t="s">
        <v>236</v>
      </c>
      <c r="E99" s="251" t="s">
        <v>418</v>
      </c>
      <c r="F99" s="0" t="n">
        <v>2.73</v>
      </c>
    </row>
    <row r="100" customFormat="false" ht="15" hidden="false" customHeight="false" outlineLevel="0" collapsed="false">
      <c r="A100" s="250" t="n">
        <v>73</v>
      </c>
      <c r="B100" s="250" t="s">
        <v>419</v>
      </c>
      <c r="C100" s="250" t="s">
        <v>232</v>
      </c>
      <c r="D100" s="250" t="s">
        <v>236</v>
      </c>
      <c r="E100" s="251" t="s">
        <v>420</v>
      </c>
      <c r="F100" s="0" t="n">
        <v>2.4</v>
      </c>
    </row>
    <row r="101" customFormat="false" ht="15" hidden="false" customHeight="false" outlineLevel="0" collapsed="false">
      <c r="A101" s="250" t="n">
        <v>103</v>
      </c>
      <c r="B101" s="250" t="s">
        <v>421</v>
      </c>
      <c r="C101" s="250" t="s">
        <v>232</v>
      </c>
      <c r="D101" s="250" t="s">
        <v>236</v>
      </c>
      <c r="E101" s="251" t="s">
        <v>422</v>
      </c>
      <c r="F101" s="0" t="n">
        <v>6.46</v>
      </c>
    </row>
    <row r="102" customFormat="false" ht="15" hidden="false" customHeight="false" outlineLevel="0" collapsed="false">
      <c r="A102" s="250" t="n">
        <v>107</v>
      </c>
      <c r="B102" s="250" t="s">
        <v>423</v>
      </c>
      <c r="C102" s="250" t="s">
        <v>232</v>
      </c>
      <c r="D102" s="250" t="s">
        <v>236</v>
      </c>
      <c r="E102" s="251" t="s">
        <v>424</v>
      </c>
      <c r="F102" s="0" t="n">
        <v>0.47</v>
      </c>
    </row>
    <row r="103" customFormat="false" ht="15" hidden="false" customHeight="false" outlineLevel="0" collapsed="false">
      <c r="A103" s="250" t="n">
        <v>65</v>
      </c>
      <c r="B103" s="250" t="s">
        <v>425</v>
      </c>
      <c r="C103" s="250" t="s">
        <v>232</v>
      </c>
      <c r="D103" s="250" t="s">
        <v>236</v>
      </c>
      <c r="E103" s="251" t="s">
        <v>426</v>
      </c>
      <c r="F103" s="0" t="n">
        <v>0.42</v>
      </c>
    </row>
    <row r="104" customFormat="false" ht="15" hidden="false" customHeight="false" outlineLevel="0" collapsed="false">
      <c r="A104" s="250" t="n">
        <v>108</v>
      </c>
      <c r="B104" s="250" t="s">
        <v>427</v>
      </c>
      <c r="C104" s="250" t="s">
        <v>232</v>
      </c>
      <c r="D104" s="250" t="s">
        <v>236</v>
      </c>
      <c r="E104" s="251" t="s">
        <v>428</v>
      </c>
      <c r="F104" s="0" t="n">
        <v>0.24</v>
      </c>
    </row>
    <row r="105" customFormat="false" ht="15" hidden="false" customHeight="false" outlineLevel="0" collapsed="false">
      <c r="A105" s="250" t="n">
        <v>110</v>
      </c>
      <c r="B105" s="250" t="s">
        <v>429</v>
      </c>
      <c r="C105" s="250" t="s">
        <v>232</v>
      </c>
      <c r="D105" s="250" t="s">
        <v>236</v>
      </c>
      <c r="E105" s="251" t="s">
        <v>430</v>
      </c>
      <c r="F105" s="0" t="n">
        <v>0.35</v>
      </c>
    </row>
    <row r="106" customFormat="false" ht="15" hidden="false" customHeight="false" outlineLevel="0" collapsed="false">
      <c r="A106" s="250" t="n">
        <v>109</v>
      </c>
      <c r="B106" s="250" t="s">
        <v>431</v>
      </c>
      <c r="C106" s="250" t="s">
        <v>232</v>
      </c>
      <c r="D106" s="250" t="s">
        <v>236</v>
      </c>
      <c r="E106" s="251" t="s">
        <v>432</v>
      </c>
      <c r="F106" s="0" t="n">
        <v>0.96</v>
      </c>
    </row>
    <row r="107" customFormat="false" ht="15" hidden="false" customHeight="false" outlineLevel="0" collapsed="false">
      <c r="A107" s="250" t="n">
        <v>111</v>
      </c>
      <c r="B107" s="250" t="s">
        <v>433</v>
      </c>
      <c r="C107" s="250" t="s">
        <v>232</v>
      </c>
      <c r="D107" s="250" t="s">
        <v>236</v>
      </c>
      <c r="E107" s="251" t="s">
        <v>434</v>
      </c>
      <c r="F107" s="0" t="n">
        <v>0.69</v>
      </c>
    </row>
    <row r="108" customFormat="false" ht="15" hidden="false" customHeight="false" outlineLevel="0" collapsed="false">
      <c r="A108" s="250" t="n">
        <v>112</v>
      </c>
      <c r="B108" s="250" t="s">
        <v>435</v>
      </c>
      <c r="C108" s="250" t="s">
        <v>232</v>
      </c>
      <c r="D108" s="250" t="s">
        <v>236</v>
      </c>
      <c r="E108" s="251" t="s">
        <v>436</v>
      </c>
      <c r="F108" s="0" t="n">
        <v>0.26</v>
      </c>
    </row>
    <row r="109" customFormat="false" ht="15" hidden="false" customHeight="false" outlineLevel="0" collapsed="false">
      <c r="A109" s="250" t="n">
        <v>113</v>
      </c>
      <c r="B109" s="250" t="s">
        <v>437</v>
      </c>
      <c r="C109" s="250" t="s">
        <v>232</v>
      </c>
      <c r="D109" s="250" t="s">
        <v>236</v>
      </c>
      <c r="E109" s="251" t="s">
        <v>438</v>
      </c>
      <c r="F109" s="0" t="n">
        <v>0.17</v>
      </c>
    </row>
    <row r="110" customFormat="false" ht="15" hidden="false" customHeight="false" outlineLevel="0" collapsed="false">
      <c r="A110" s="250" t="n">
        <v>104</v>
      </c>
      <c r="B110" s="250" t="s">
        <v>439</v>
      </c>
      <c r="C110" s="250" t="s">
        <v>232</v>
      </c>
      <c r="D110" s="250" t="s">
        <v>236</v>
      </c>
      <c r="E110" s="251" t="s">
        <v>440</v>
      </c>
      <c r="F110" s="0" t="n">
        <v>1.12</v>
      </c>
    </row>
    <row r="111" customFormat="false" ht="15" hidden="false" customHeight="false" outlineLevel="0" collapsed="false">
      <c r="A111" s="250" t="n">
        <v>102</v>
      </c>
      <c r="B111" s="250" t="s">
        <v>441</v>
      </c>
      <c r="C111" s="250" t="s">
        <v>232</v>
      </c>
      <c r="D111" s="250" t="s">
        <v>236</v>
      </c>
      <c r="E111" s="251" t="s">
        <v>442</v>
      </c>
      <c r="F111" s="0" t="n">
        <v>1.85</v>
      </c>
    </row>
    <row r="112" customFormat="false" ht="15" hidden="false" customHeight="false" outlineLevel="0" collapsed="false">
      <c r="A112" s="250" t="n">
        <v>95</v>
      </c>
      <c r="B112" s="250" t="s">
        <v>443</v>
      </c>
      <c r="C112" s="250" t="s">
        <v>232</v>
      </c>
      <c r="D112" s="250" t="s">
        <v>236</v>
      </c>
      <c r="E112" s="251" t="s">
        <v>444</v>
      </c>
      <c r="F112" s="0" t="n">
        <v>3.32</v>
      </c>
    </row>
    <row r="113" customFormat="false" ht="15" hidden="false" customHeight="false" outlineLevel="0" collapsed="false">
      <c r="A113" s="250" t="n">
        <v>96</v>
      </c>
      <c r="B113" s="250" t="s">
        <v>445</v>
      </c>
      <c r="C113" s="250" t="s">
        <v>232</v>
      </c>
      <c r="D113" s="250" t="s">
        <v>236</v>
      </c>
      <c r="E113" s="251" t="s">
        <v>446</v>
      </c>
      <c r="F113" s="0" t="n">
        <v>5.37</v>
      </c>
    </row>
    <row r="114" customFormat="false" ht="15" hidden="false" customHeight="false" outlineLevel="0" collapsed="false">
      <c r="A114" s="250" t="n">
        <v>97</v>
      </c>
      <c r="B114" s="250" t="s">
        <v>447</v>
      </c>
      <c r="C114" s="250" t="s">
        <v>232</v>
      </c>
      <c r="D114" s="250" t="s">
        <v>236</v>
      </c>
      <c r="E114" s="251" t="s">
        <v>448</v>
      </c>
      <c r="F114" s="0" t="n">
        <v>6.15</v>
      </c>
    </row>
    <row r="115" customFormat="false" ht="15" hidden="false" customHeight="false" outlineLevel="0" collapsed="false">
      <c r="A115" s="250" t="n">
        <v>98</v>
      </c>
      <c r="B115" s="250" t="s">
        <v>449</v>
      </c>
      <c r="C115" s="250" t="s">
        <v>232</v>
      </c>
      <c r="D115" s="250" t="s">
        <v>236</v>
      </c>
      <c r="E115" s="251" t="s">
        <v>450</v>
      </c>
      <c r="F115" s="0" t="n">
        <v>9.52</v>
      </c>
    </row>
    <row r="116" customFormat="false" ht="15" hidden="false" customHeight="false" outlineLevel="0" collapsed="false">
      <c r="A116" s="250" t="n">
        <v>99</v>
      </c>
      <c r="B116" s="250" t="s">
        <v>451</v>
      </c>
      <c r="C116" s="250" t="s">
        <v>232</v>
      </c>
      <c r="D116" s="250" t="s">
        <v>236</v>
      </c>
      <c r="E116" s="251" t="s">
        <v>452</v>
      </c>
      <c r="F116" s="0" t="n">
        <v>18.33</v>
      </c>
    </row>
    <row r="117" customFormat="false" ht="15" hidden="false" customHeight="false" outlineLevel="0" collapsed="false">
      <c r="A117" s="250" t="n">
        <v>100</v>
      </c>
      <c r="B117" s="250" t="s">
        <v>453</v>
      </c>
      <c r="C117" s="250" t="s">
        <v>232</v>
      </c>
      <c r="D117" s="250" t="s">
        <v>236</v>
      </c>
      <c r="E117" s="251" t="s">
        <v>454</v>
      </c>
      <c r="F117" s="0" t="n">
        <v>2.02</v>
      </c>
    </row>
    <row r="118" customFormat="false" ht="15" hidden="false" customHeight="false" outlineLevel="0" collapsed="false">
      <c r="A118" s="250" t="n">
        <v>75</v>
      </c>
      <c r="B118" s="250" t="s">
        <v>455</v>
      </c>
      <c r="C118" s="250" t="s">
        <v>232</v>
      </c>
      <c r="D118" s="250" t="s">
        <v>236</v>
      </c>
      <c r="E118" s="251" t="s">
        <v>456</v>
      </c>
      <c r="F118" s="0" t="n">
        <v>62.83</v>
      </c>
    </row>
    <row r="119" customFormat="false" ht="15" hidden="false" customHeight="false" outlineLevel="0" collapsed="false">
      <c r="A119" s="250" t="n">
        <v>114</v>
      </c>
      <c r="B119" s="250" t="s">
        <v>457</v>
      </c>
      <c r="C119" s="250" t="s">
        <v>232</v>
      </c>
      <c r="D119" s="250" t="s">
        <v>236</v>
      </c>
      <c r="E119" s="251" t="s">
        <v>458</v>
      </c>
      <c r="F119" s="0" t="n">
        <v>58.48</v>
      </c>
    </row>
    <row r="120" customFormat="false" ht="15" hidden="false" customHeight="false" outlineLevel="0" collapsed="false">
      <c r="A120" s="250" t="n">
        <v>68</v>
      </c>
      <c r="B120" s="250" t="s">
        <v>459</v>
      </c>
      <c r="C120" s="250" t="s">
        <v>232</v>
      </c>
      <c r="D120" s="250" t="s">
        <v>236</v>
      </c>
      <c r="E120" s="251" t="s">
        <v>460</v>
      </c>
      <c r="F120" s="0" t="n">
        <v>38.94</v>
      </c>
    </row>
    <row r="121" customFormat="false" ht="15" hidden="false" customHeight="false" outlineLevel="0" collapsed="false">
      <c r="A121" s="250" t="n">
        <v>86</v>
      </c>
      <c r="B121" s="250" t="s">
        <v>461</v>
      </c>
      <c r="C121" s="250" t="s">
        <v>232</v>
      </c>
      <c r="D121" s="250" t="s">
        <v>236</v>
      </c>
      <c r="E121" s="251" t="s">
        <v>462</v>
      </c>
      <c r="F121" s="0" t="n">
        <v>4.51</v>
      </c>
    </row>
    <row r="122" customFormat="false" ht="15" hidden="false" customHeight="false" outlineLevel="0" collapsed="false">
      <c r="A122" s="250" t="n">
        <v>66</v>
      </c>
      <c r="B122" s="250" t="s">
        <v>463</v>
      </c>
      <c r="C122" s="250" t="s">
        <v>232</v>
      </c>
      <c r="D122" s="250" t="s">
        <v>236</v>
      </c>
      <c r="E122" s="251" t="s">
        <v>464</v>
      </c>
      <c r="F122" s="0" t="n">
        <v>5.16</v>
      </c>
    </row>
    <row r="123" customFormat="false" ht="15" hidden="false" customHeight="false" outlineLevel="0" collapsed="false">
      <c r="A123" s="250" t="n">
        <v>69</v>
      </c>
      <c r="B123" s="250" t="s">
        <v>465</v>
      </c>
      <c r="C123" s="250" t="s">
        <v>232</v>
      </c>
      <c r="D123" s="250" t="s">
        <v>236</v>
      </c>
      <c r="E123" s="251" t="s">
        <v>466</v>
      </c>
      <c r="F123" s="0" t="n">
        <v>4.93</v>
      </c>
    </row>
    <row r="124" customFormat="false" ht="15" hidden="false" customHeight="false" outlineLevel="0" collapsed="false">
      <c r="A124" s="250" t="n">
        <v>83</v>
      </c>
      <c r="B124" s="250" t="s">
        <v>467</v>
      </c>
      <c r="C124" s="250" t="s">
        <v>232</v>
      </c>
      <c r="D124" s="250" t="s">
        <v>236</v>
      </c>
      <c r="E124" s="251" t="s">
        <v>468</v>
      </c>
      <c r="F124" s="0" t="n">
        <v>6.32</v>
      </c>
    </row>
    <row r="125" customFormat="false" ht="15" hidden="false" customHeight="false" outlineLevel="0" collapsed="false">
      <c r="A125" s="250" t="n">
        <v>74</v>
      </c>
      <c r="B125" s="250" t="s">
        <v>469</v>
      </c>
      <c r="C125" s="250" t="s">
        <v>232</v>
      </c>
      <c r="D125" s="250" t="s">
        <v>236</v>
      </c>
      <c r="E125" s="251" t="s">
        <v>470</v>
      </c>
      <c r="F125" s="0" t="n">
        <v>6.29</v>
      </c>
    </row>
    <row r="126" customFormat="false" ht="15" hidden="false" customHeight="false" outlineLevel="0" collapsed="false">
      <c r="A126" s="250" t="n">
        <v>106</v>
      </c>
      <c r="B126" s="250" t="s">
        <v>471</v>
      </c>
      <c r="C126" s="250" t="s">
        <v>232</v>
      </c>
      <c r="D126" s="250" t="s">
        <v>236</v>
      </c>
      <c r="E126" s="251" t="s">
        <v>472</v>
      </c>
      <c r="F126" s="0" t="n">
        <v>6.7</v>
      </c>
    </row>
    <row r="127" customFormat="false" ht="15" hidden="false" customHeight="false" outlineLevel="0" collapsed="false">
      <c r="A127" s="250" t="n">
        <v>87</v>
      </c>
      <c r="B127" s="250" t="s">
        <v>473</v>
      </c>
      <c r="C127" s="250" t="s">
        <v>232</v>
      </c>
      <c r="D127" s="250" t="s">
        <v>236</v>
      </c>
      <c r="E127" s="251" t="s">
        <v>474</v>
      </c>
      <c r="F127" s="0" t="n">
        <v>5.81</v>
      </c>
    </row>
    <row r="128" customFormat="false" ht="15" hidden="false" customHeight="false" outlineLevel="0" collapsed="false">
      <c r="A128" s="250" t="n">
        <v>88</v>
      </c>
      <c r="B128" s="250" t="s">
        <v>475</v>
      </c>
      <c r="C128" s="250" t="s">
        <v>232</v>
      </c>
      <c r="D128" s="250" t="s">
        <v>236</v>
      </c>
      <c r="E128" s="251" t="s">
        <v>476</v>
      </c>
      <c r="F128" s="0" t="n">
        <v>4.61</v>
      </c>
    </row>
    <row r="129" customFormat="false" ht="15" hidden="false" customHeight="false" outlineLevel="0" collapsed="false">
      <c r="A129" s="250" t="n">
        <v>89</v>
      </c>
      <c r="B129" s="250" t="s">
        <v>477</v>
      </c>
      <c r="C129" s="250" t="s">
        <v>232</v>
      </c>
      <c r="D129" s="250" t="s">
        <v>236</v>
      </c>
      <c r="E129" s="251" t="s">
        <v>478</v>
      </c>
      <c r="F129" s="0" t="n">
        <v>4.78</v>
      </c>
    </row>
    <row r="130" customFormat="false" ht="15" hidden="false" customHeight="false" outlineLevel="0" collapsed="false">
      <c r="A130" s="250" t="n">
        <v>90</v>
      </c>
      <c r="B130" s="250" t="s">
        <v>479</v>
      </c>
      <c r="C130" s="250" t="s">
        <v>232</v>
      </c>
      <c r="D130" s="250" t="s">
        <v>236</v>
      </c>
      <c r="E130" s="251" t="s">
        <v>480</v>
      </c>
      <c r="F130" s="0" t="n">
        <v>4.8</v>
      </c>
    </row>
    <row r="131" customFormat="false" ht="15" hidden="false" customHeight="false" outlineLevel="0" collapsed="false">
      <c r="A131" s="250" t="n">
        <v>81</v>
      </c>
      <c r="B131" s="250" t="s">
        <v>481</v>
      </c>
      <c r="C131" s="250" t="s">
        <v>232</v>
      </c>
      <c r="D131" s="250" t="s">
        <v>236</v>
      </c>
      <c r="E131" s="251" t="s">
        <v>482</v>
      </c>
      <c r="F131" s="0" t="n">
        <v>4.16</v>
      </c>
    </row>
    <row r="132" customFormat="false" ht="15" hidden="false" customHeight="false" outlineLevel="0" collapsed="false">
      <c r="A132" s="250" t="n">
        <v>82</v>
      </c>
      <c r="B132" s="250" t="s">
        <v>483</v>
      </c>
      <c r="C132" s="250" t="s">
        <v>232</v>
      </c>
      <c r="D132" s="250" t="s">
        <v>236</v>
      </c>
      <c r="E132" s="251" t="s">
        <v>484</v>
      </c>
      <c r="F132" s="0" t="n">
        <v>4.79</v>
      </c>
    </row>
    <row r="133" customFormat="false" ht="15" hidden="false" customHeight="false" outlineLevel="0" collapsed="false">
      <c r="A133" s="250" t="n">
        <v>105</v>
      </c>
      <c r="B133" s="250" t="s">
        <v>485</v>
      </c>
      <c r="C133" s="250" t="s">
        <v>232</v>
      </c>
      <c r="D133" s="250" t="s">
        <v>236</v>
      </c>
      <c r="E133" s="251" t="s">
        <v>486</v>
      </c>
      <c r="F133" s="0" t="n">
        <v>5.27</v>
      </c>
    </row>
    <row r="134" customFormat="false" ht="15" hidden="false" customHeight="false" outlineLevel="0" collapsed="false">
      <c r="A134" s="250" t="n">
        <v>60</v>
      </c>
      <c r="B134" s="250" t="s">
        <v>487</v>
      </c>
      <c r="C134" s="250" t="s">
        <v>232</v>
      </c>
      <c r="D134" s="250" t="s">
        <v>244</v>
      </c>
      <c r="E134" s="251" t="s">
        <v>488</v>
      </c>
      <c r="F134" s="0" t="n">
        <v>5.63</v>
      </c>
    </row>
    <row r="135" customFormat="false" ht="15" hidden="false" customHeight="false" outlineLevel="0" collapsed="false">
      <c r="A135" s="250" t="n">
        <v>72</v>
      </c>
      <c r="B135" s="250" t="s">
        <v>489</v>
      </c>
      <c r="C135" s="250" t="s">
        <v>232</v>
      </c>
      <c r="D135" s="250" t="s">
        <v>236</v>
      </c>
      <c r="E135" s="251" t="s">
        <v>490</v>
      </c>
      <c r="F135" s="0" t="n">
        <v>5.06</v>
      </c>
    </row>
    <row r="136" customFormat="false" ht="15" hidden="false" customHeight="false" outlineLevel="0" collapsed="false">
      <c r="A136" s="250" t="n">
        <v>70</v>
      </c>
      <c r="B136" s="250" t="s">
        <v>491</v>
      </c>
      <c r="C136" s="250" t="s">
        <v>232</v>
      </c>
      <c r="D136" s="250" t="s">
        <v>236</v>
      </c>
      <c r="E136" s="251" t="s">
        <v>492</v>
      </c>
      <c r="F136" s="0" t="n">
        <v>5.09</v>
      </c>
    </row>
    <row r="137" customFormat="false" ht="15" hidden="false" customHeight="false" outlineLevel="0" collapsed="false">
      <c r="A137" s="250" t="n">
        <v>85</v>
      </c>
      <c r="B137" s="250" t="s">
        <v>493</v>
      </c>
      <c r="C137" s="250" t="s">
        <v>232</v>
      </c>
      <c r="D137" s="250" t="s">
        <v>236</v>
      </c>
      <c r="E137" s="251" t="s">
        <v>494</v>
      </c>
      <c r="F137" s="0" t="n">
        <v>4.76</v>
      </c>
    </row>
    <row r="138" customFormat="false" ht="15" hidden="false" customHeight="false" outlineLevel="0" collapsed="false">
      <c r="A138" s="250" t="n">
        <v>84</v>
      </c>
      <c r="B138" s="250" t="s">
        <v>495</v>
      </c>
      <c r="C138" s="250" t="s">
        <v>232</v>
      </c>
      <c r="D138" s="250" t="s">
        <v>236</v>
      </c>
      <c r="E138" s="251" t="s">
        <v>496</v>
      </c>
      <c r="F138" s="0" t="n">
        <v>4.54</v>
      </c>
    </row>
    <row r="139" customFormat="false" ht="15" hidden="false" customHeight="false" outlineLevel="0" collapsed="false">
      <c r="A139" s="250" t="n">
        <v>37997</v>
      </c>
      <c r="B139" s="250" t="s">
        <v>497</v>
      </c>
      <c r="C139" s="250" t="s">
        <v>232</v>
      </c>
      <c r="D139" s="250" t="s">
        <v>244</v>
      </c>
      <c r="E139" s="251" t="s">
        <v>498</v>
      </c>
      <c r="F139" s="0" t="n">
        <v>5.03</v>
      </c>
    </row>
    <row r="140" customFormat="false" ht="15" hidden="false" customHeight="false" outlineLevel="0" collapsed="false">
      <c r="A140" s="250" t="n">
        <v>37998</v>
      </c>
      <c r="B140" s="250" t="s">
        <v>499</v>
      </c>
      <c r="C140" s="250" t="s">
        <v>232</v>
      </c>
      <c r="D140" s="250" t="s">
        <v>244</v>
      </c>
      <c r="E140" s="251" t="s">
        <v>500</v>
      </c>
      <c r="F140" s="0" t="n">
        <v>3.96</v>
      </c>
    </row>
    <row r="141" customFormat="false" ht="15" hidden="false" customHeight="false" outlineLevel="0" collapsed="false">
      <c r="A141" s="250" t="n">
        <v>10899</v>
      </c>
      <c r="B141" s="250" t="s">
        <v>501</v>
      </c>
      <c r="C141" s="250" t="s">
        <v>232</v>
      </c>
      <c r="D141" s="250" t="s">
        <v>244</v>
      </c>
      <c r="E141" s="251" t="s">
        <v>502</v>
      </c>
      <c r="F141" s="0" t="n">
        <v>3.3</v>
      </c>
    </row>
    <row r="142" customFormat="false" ht="15" hidden="false" customHeight="false" outlineLevel="0" collapsed="false">
      <c r="A142" s="250" t="n">
        <v>10900</v>
      </c>
      <c r="B142" s="250" t="s">
        <v>503</v>
      </c>
      <c r="C142" s="250" t="s">
        <v>232</v>
      </c>
      <c r="D142" s="250" t="s">
        <v>244</v>
      </c>
      <c r="E142" s="251" t="s">
        <v>504</v>
      </c>
      <c r="F142" s="0" t="n">
        <v>20.31</v>
      </c>
    </row>
    <row r="143" customFormat="false" ht="15" hidden="false" customHeight="false" outlineLevel="0" collapsed="false">
      <c r="A143" s="250" t="n">
        <v>46</v>
      </c>
      <c r="B143" s="250" t="s">
        <v>505</v>
      </c>
      <c r="C143" s="250" t="s">
        <v>232</v>
      </c>
      <c r="D143" s="250" t="s">
        <v>244</v>
      </c>
      <c r="E143" s="251" t="s">
        <v>506</v>
      </c>
      <c r="F143" s="0" t="n">
        <v>22.04</v>
      </c>
    </row>
    <row r="144" customFormat="false" ht="15" hidden="false" customHeight="false" outlineLevel="0" collapsed="false">
      <c r="A144" s="250" t="n">
        <v>51</v>
      </c>
      <c r="B144" s="250" t="s">
        <v>507</v>
      </c>
      <c r="C144" s="250" t="s">
        <v>232</v>
      </c>
      <c r="D144" s="250" t="s">
        <v>244</v>
      </c>
      <c r="E144" s="251" t="s">
        <v>508</v>
      </c>
      <c r="F144" s="0" t="n">
        <v>24.74</v>
      </c>
    </row>
    <row r="145" customFormat="false" ht="15" hidden="false" customHeight="false" outlineLevel="0" collapsed="false">
      <c r="A145" s="250" t="n">
        <v>12863</v>
      </c>
      <c r="B145" s="250" t="s">
        <v>509</v>
      </c>
      <c r="C145" s="250" t="s">
        <v>232</v>
      </c>
      <c r="D145" s="250" t="s">
        <v>244</v>
      </c>
      <c r="E145" s="251" t="s">
        <v>510</v>
      </c>
      <c r="F145" s="0" t="n">
        <v>7.48</v>
      </c>
    </row>
    <row r="146" customFormat="false" ht="15" hidden="false" customHeight="false" outlineLevel="0" collapsed="false">
      <c r="A146" s="250" t="n">
        <v>50</v>
      </c>
      <c r="B146" s="250" t="s">
        <v>511</v>
      </c>
      <c r="C146" s="250" t="s">
        <v>232</v>
      </c>
      <c r="D146" s="250" t="s">
        <v>244</v>
      </c>
      <c r="E146" s="251" t="s">
        <v>512</v>
      </c>
      <c r="F146" s="0" t="n">
        <v>8.8</v>
      </c>
    </row>
    <row r="147" customFormat="false" ht="15" hidden="false" customHeight="false" outlineLevel="0" collapsed="false">
      <c r="A147" s="250" t="n">
        <v>47</v>
      </c>
      <c r="B147" s="250" t="s">
        <v>513</v>
      </c>
      <c r="C147" s="250" t="s">
        <v>232</v>
      </c>
      <c r="D147" s="250" t="s">
        <v>244</v>
      </c>
      <c r="E147" s="251" t="s">
        <v>514</v>
      </c>
      <c r="F147" s="0" t="n">
        <v>3.8</v>
      </c>
    </row>
    <row r="148" customFormat="false" ht="15" hidden="false" customHeight="false" outlineLevel="0" collapsed="false">
      <c r="A148" s="250" t="n">
        <v>48</v>
      </c>
      <c r="B148" s="250" t="s">
        <v>515</v>
      </c>
      <c r="C148" s="250" t="s">
        <v>232</v>
      </c>
      <c r="D148" s="250" t="s">
        <v>244</v>
      </c>
      <c r="E148" s="251" t="s">
        <v>516</v>
      </c>
      <c r="F148" s="0" t="n">
        <v>3.59</v>
      </c>
    </row>
    <row r="149" customFormat="false" ht="15" hidden="false" customHeight="false" outlineLevel="0" collapsed="false">
      <c r="A149" s="250" t="n">
        <v>52</v>
      </c>
      <c r="B149" s="250" t="s">
        <v>517</v>
      </c>
      <c r="C149" s="250" t="s">
        <v>232</v>
      </c>
      <c r="D149" s="250" t="s">
        <v>244</v>
      </c>
      <c r="E149" s="251" t="s">
        <v>518</v>
      </c>
      <c r="F149" s="0" t="n">
        <v>7.45</v>
      </c>
    </row>
    <row r="150" customFormat="false" ht="15" hidden="false" customHeight="false" outlineLevel="0" collapsed="false">
      <c r="A150" s="250" t="n">
        <v>43</v>
      </c>
      <c r="B150" s="250" t="s">
        <v>519</v>
      </c>
      <c r="C150" s="250" t="s">
        <v>232</v>
      </c>
      <c r="D150" s="250" t="s">
        <v>244</v>
      </c>
      <c r="E150" s="251" t="s">
        <v>520</v>
      </c>
      <c r="F150" s="0" t="n">
        <v>0.76</v>
      </c>
    </row>
    <row r="151" customFormat="false" ht="15" hidden="false" customHeight="false" outlineLevel="0" collapsed="false">
      <c r="A151" s="250" t="n">
        <v>39719</v>
      </c>
      <c r="B151" s="250" t="s">
        <v>521</v>
      </c>
      <c r="C151" s="250" t="s">
        <v>355</v>
      </c>
      <c r="D151" s="250" t="s">
        <v>236</v>
      </c>
      <c r="E151" s="251" t="s">
        <v>522</v>
      </c>
      <c r="F151" s="0" t="n">
        <v>0.78</v>
      </c>
    </row>
    <row r="152" customFormat="false" ht="15" hidden="false" customHeight="false" outlineLevel="0" collapsed="false">
      <c r="A152" s="250" t="n">
        <v>3410</v>
      </c>
      <c r="B152" s="250" t="s">
        <v>523</v>
      </c>
      <c r="C152" s="250" t="s">
        <v>352</v>
      </c>
      <c r="D152" s="250" t="s">
        <v>236</v>
      </c>
      <c r="E152" s="251" t="s">
        <v>524</v>
      </c>
      <c r="F152" s="0" t="n">
        <v>7.52</v>
      </c>
    </row>
    <row r="153" customFormat="false" ht="15" hidden="false" customHeight="false" outlineLevel="0" collapsed="false">
      <c r="A153" s="250" t="n">
        <v>4791</v>
      </c>
      <c r="B153" s="250" t="s">
        <v>525</v>
      </c>
      <c r="C153" s="250" t="s">
        <v>352</v>
      </c>
      <c r="D153" s="250" t="s">
        <v>236</v>
      </c>
      <c r="E153" s="251" t="s">
        <v>526</v>
      </c>
      <c r="F153" s="0" t="n">
        <v>13.82</v>
      </c>
    </row>
    <row r="154" customFormat="false" ht="15" hidden="false" customHeight="false" outlineLevel="0" collapsed="false">
      <c r="A154" s="250" t="n">
        <v>157</v>
      </c>
      <c r="B154" s="250" t="s">
        <v>527</v>
      </c>
      <c r="C154" s="250" t="s">
        <v>352</v>
      </c>
      <c r="D154" s="250" t="s">
        <v>236</v>
      </c>
      <c r="E154" s="251" t="s">
        <v>528</v>
      </c>
      <c r="F154" s="0" t="n">
        <v>10.32</v>
      </c>
    </row>
    <row r="155" customFormat="false" ht="15" hidden="false" customHeight="false" outlineLevel="0" collapsed="false">
      <c r="A155" s="250" t="n">
        <v>156</v>
      </c>
      <c r="B155" s="250" t="s">
        <v>529</v>
      </c>
      <c r="C155" s="250" t="s">
        <v>352</v>
      </c>
      <c r="D155" s="250" t="s">
        <v>236</v>
      </c>
      <c r="E155" s="251" t="s">
        <v>530</v>
      </c>
      <c r="F155" s="0" t="n">
        <v>30.69</v>
      </c>
    </row>
    <row r="156" customFormat="false" ht="15" hidden="false" customHeight="false" outlineLevel="0" collapsed="false">
      <c r="A156" s="250" t="n">
        <v>131</v>
      </c>
      <c r="B156" s="250" t="s">
        <v>531</v>
      </c>
      <c r="C156" s="250" t="s">
        <v>352</v>
      </c>
      <c r="D156" s="250" t="s">
        <v>236</v>
      </c>
      <c r="E156" s="251" t="s">
        <v>532</v>
      </c>
      <c r="F156" s="0" t="n">
        <v>0.48</v>
      </c>
    </row>
    <row r="157" customFormat="false" ht="15" hidden="false" customHeight="false" outlineLevel="0" collapsed="false">
      <c r="A157" s="250" t="n">
        <v>21114</v>
      </c>
      <c r="B157" s="250" t="s">
        <v>533</v>
      </c>
      <c r="C157" s="250" t="s">
        <v>232</v>
      </c>
      <c r="D157" s="250" t="s">
        <v>236</v>
      </c>
      <c r="E157" s="251" t="s">
        <v>534</v>
      </c>
      <c r="F157" s="0" t="n">
        <v>0.59</v>
      </c>
    </row>
    <row r="158" customFormat="false" ht="15" hidden="false" customHeight="false" outlineLevel="0" collapsed="false">
      <c r="A158" s="250" t="n">
        <v>119</v>
      </c>
      <c r="B158" s="250" t="s">
        <v>535</v>
      </c>
      <c r="C158" s="250" t="s">
        <v>232</v>
      </c>
      <c r="D158" s="250" t="s">
        <v>233</v>
      </c>
      <c r="E158" s="251" t="s">
        <v>536</v>
      </c>
      <c r="F158" s="0" t="n">
        <v>1.22</v>
      </c>
    </row>
    <row r="159" customFormat="false" ht="15" hidden="false" customHeight="false" outlineLevel="0" collapsed="false">
      <c r="A159" s="250" t="n">
        <v>122</v>
      </c>
      <c r="B159" s="250" t="s">
        <v>537</v>
      </c>
      <c r="C159" s="250" t="s">
        <v>232</v>
      </c>
      <c r="D159" s="250" t="s">
        <v>236</v>
      </c>
      <c r="E159" s="251" t="s">
        <v>538</v>
      </c>
      <c r="F159" s="0" t="n">
        <v>4.74</v>
      </c>
    </row>
    <row r="160" customFormat="false" ht="15" hidden="false" customHeight="false" outlineLevel="0" collapsed="false">
      <c r="A160" s="250" t="n">
        <v>20080</v>
      </c>
      <c r="B160" s="250" t="s">
        <v>539</v>
      </c>
      <c r="C160" s="250" t="s">
        <v>232</v>
      </c>
      <c r="D160" s="250" t="s">
        <v>236</v>
      </c>
      <c r="E160" s="251" t="s">
        <v>540</v>
      </c>
      <c r="F160" s="0" t="n">
        <v>2.33</v>
      </c>
    </row>
    <row r="161" customFormat="false" ht="15" hidden="false" customHeight="false" outlineLevel="0" collapsed="false">
      <c r="A161" s="250" t="n">
        <v>124</v>
      </c>
      <c r="B161" s="250" t="s">
        <v>541</v>
      </c>
      <c r="C161" s="250" t="s">
        <v>355</v>
      </c>
      <c r="D161" s="250" t="s">
        <v>236</v>
      </c>
      <c r="E161" s="251" t="s">
        <v>542</v>
      </c>
      <c r="F161" s="0" t="n">
        <v>5.46</v>
      </c>
    </row>
    <row r="162" customFormat="false" ht="15" hidden="false" customHeight="false" outlineLevel="0" collapsed="false">
      <c r="A162" s="250" t="n">
        <v>7334</v>
      </c>
      <c r="B162" s="250" t="s">
        <v>543</v>
      </c>
      <c r="C162" s="250" t="s">
        <v>355</v>
      </c>
      <c r="D162" s="250" t="s">
        <v>244</v>
      </c>
      <c r="E162" s="251" t="s">
        <v>544</v>
      </c>
      <c r="F162" s="0" t="n">
        <v>2.97</v>
      </c>
    </row>
    <row r="163" customFormat="false" ht="15" hidden="false" customHeight="false" outlineLevel="0" collapsed="false">
      <c r="A163" s="250" t="n">
        <v>123</v>
      </c>
      <c r="B163" s="250" t="s">
        <v>545</v>
      </c>
      <c r="C163" s="250" t="s">
        <v>355</v>
      </c>
      <c r="D163" s="250" t="s">
        <v>233</v>
      </c>
      <c r="E163" s="251" t="s">
        <v>546</v>
      </c>
      <c r="F163" s="0" t="n">
        <v>8.07</v>
      </c>
    </row>
    <row r="164" customFormat="false" ht="15" hidden="false" customHeight="false" outlineLevel="0" collapsed="false">
      <c r="A164" s="250" t="n">
        <v>127</v>
      </c>
      <c r="B164" s="250" t="s">
        <v>547</v>
      </c>
      <c r="C164" s="250" t="s">
        <v>355</v>
      </c>
      <c r="D164" s="250" t="s">
        <v>236</v>
      </c>
      <c r="E164" s="251" t="s">
        <v>548</v>
      </c>
      <c r="F164" s="0" t="n">
        <v>11.74</v>
      </c>
    </row>
    <row r="165" customFormat="false" ht="15" hidden="false" customHeight="false" outlineLevel="0" collapsed="false">
      <c r="A165" s="250" t="n">
        <v>41373</v>
      </c>
      <c r="B165" s="250" t="s">
        <v>549</v>
      </c>
      <c r="C165" s="250" t="s">
        <v>355</v>
      </c>
      <c r="D165" s="250" t="s">
        <v>236</v>
      </c>
      <c r="E165" s="251" t="s">
        <v>550</v>
      </c>
      <c r="F165" s="0" t="n">
        <v>19.28</v>
      </c>
    </row>
    <row r="166" customFormat="false" ht="15" hidden="false" customHeight="false" outlineLevel="0" collapsed="false">
      <c r="A166" s="250" t="n">
        <v>133</v>
      </c>
      <c r="B166" s="250" t="s">
        <v>551</v>
      </c>
      <c r="C166" s="250" t="s">
        <v>355</v>
      </c>
      <c r="D166" s="250" t="s">
        <v>236</v>
      </c>
      <c r="E166" s="251" t="s">
        <v>552</v>
      </c>
      <c r="F166" s="0" t="n">
        <v>6.52</v>
      </c>
    </row>
    <row r="167" customFormat="false" ht="15" hidden="false" customHeight="false" outlineLevel="0" collapsed="false">
      <c r="A167" s="250" t="n">
        <v>43617</v>
      </c>
      <c r="B167" s="250" t="s">
        <v>553</v>
      </c>
      <c r="C167" s="250" t="s">
        <v>355</v>
      </c>
      <c r="D167" s="250" t="s">
        <v>236</v>
      </c>
      <c r="E167" s="251" t="s">
        <v>554</v>
      </c>
      <c r="F167" s="0" t="n">
        <v>7.5</v>
      </c>
    </row>
    <row r="168" customFormat="false" ht="15" hidden="false" customHeight="false" outlineLevel="0" collapsed="false">
      <c r="A168" s="250" t="n">
        <v>132</v>
      </c>
      <c r="B168" s="250" t="s">
        <v>555</v>
      </c>
      <c r="C168" s="250" t="s">
        <v>355</v>
      </c>
      <c r="D168" s="250" t="s">
        <v>236</v>
      </c>
      <c r="E168" s="251" t="s">
        <v>556</v>
      </c>
      <c r="F168" s="0" t="n">
        <v>9.74</v>
      </c>
    </row>
    <row r="169" customFormat="false" ht="15" hidden="false" customHeight="false" outlineLevel="0" collapsed="false">
      <c r="A169" s="250" t="n">
        <v>43618</v>
      </c>
      <c r="B169" s="250" t="s">
        <v>557</v>
      </c>
      <c r="C169" s="250" t="s">
        <v>352</v>
      </c>
      <c r="D169" s="250" t="s">
        <v>236</v>
      </c>
      <c r="E169" s="251" t="s">
        <v>558</v>
      </c>
      <c r="F169" s="0" t="n">
        <v>13.13</v>
      </c>
    </row>
    <row r="170" customFormat="false" ht="15" hidden="false" customHeight="false" outlineLevel="0" collapsed="false">
      <c r="A170" s="250" t="n">
        <v>37476</v>
      </c>
      <c r="B170" s="250" t="s">
        <v>559</v>
      </c>
      <c r="C170" s="250" t="s">
        <v>232</v>
      </c>
      <c r="D170" s="250" t="s">
        <v>236</v>
      </c>
      <c r="E170" s="251" t="s">
        <v>560</v>
      </c>
      <c r="F170" s="0" t="n">
        <v>15.93</v>
      </c>
    </row>
    <row r="171" customFormat="false" ht="15" hidden="false" customHeight="false" outlineLevel="0" collapsed="false">
      <c r="A171" s="250" t="n">
        <v>37478</v>
      </c>
      <c r="B171" s="250" t="s">
        <v>561</v>
      </c>
      <c r="C171" s="250" t="s">
        <v>232</v>
      </c>
      <c r="D171" s="250" t="s">
        <v>236</v>
      </c>
      <c r="E171" s="251" t="s">
        <v>562</v>
      </c>
      <c r="F171" s="0" t="n">
        <v>22.22</v>
      </c>
    </row>
    <row r="172" customFormat="false" ht="15" hidden="false" customHeight="false" outlineLevel="0" collapsed="false">
      <c r="A172" s="250" t="n">
        <v>37477</v>
      </c>
      <c r="B172" s="250" t="s">
        <v>563</v>
      </c>
      <c r="C172" s="250" t="s">
        <v>232</v>
      </c>
      <c r="D172" s="250" t="s">
        <v>236</v>
      </c>
      <c r="E172" s="251" t="s">
        <v>564</v>
      </c>
      <c r="F172" s="0" t="n">
        <v>231.61</v>
      </c>
    </row>
    <row r="173" customFormat="false" ht="15" hidden="false" customHeight="false" outlineLevel="0" collapsed="false">
      <c r="A173" s="250" t="n">
        <v>37479</v>
      </c>
      <c r="B173" s="250" t="s">
        <v>565</v>
      </c>
      <c r="C173" s="250" t="s">
        <v>232</v>
      </c>
      <c r="D173" s="250" t="s">
        <v>236</v>
      </c>
      <c r="E173" s="251" t="s">
        <v>566</v>
      </c>
      <c r="F173" s="0" t="n">
        <v>8.44</v>
      </c>
    </row>
    <row r="174" customFormat="false" ht="15" hidden="false" customHeight="false" outlineLevel="0" collapsed="false">
      <c r="A174" s="250" t="n">
        <v>4319</v>
      </c>
      <c r="B174" s="250" t="s">
        <v>567</v>
      </c>
      <c r="C174" s="250" t="s">
        <v>232</v>
      </c>
      <c r="D174" s="250" t="s">
        <v>236</v>
      </c>
      <c r="E174" s="251" t="s">
        <v>568</v>
      </c>
      <c r="F174" s="0" t="n">
        <v>12.9</v>
      </c>
    </row>
    <row r="175" customFormat="false" ht="15" hidden="false" customHeight="false" outlineLevel="0" collapsed="false">
      <c r="A175" s="250" t="n">
        <v>42409</v>
      </c>
      <c r="B175" s="250" t="s">
        <v>569</v>
      </c>
      <c r="C175" s="250" t="s">
        <v>352</v>
      </c>
      <c r="D175" s="250" t="s">
        <v>236</v>
      </c>
      <c r="E175" s="251" t="s">
        <v>570</v>
      </c>
      <c r="F175" s="0" t="n">
        <v>23.99</v>
      </c>
    </row>
    <row r="176" customFormat="false" ht="15" hidden="false" customHeight="false" outlineLevel="0" collapsed="false">
      <c r="A176" s="250" t="n">
        <v>40553</v>
      </c>
      <c r="B176" s="250" t="s">
        <v>571</v>
      </c>
      <c r="C176" s="250" t="s">
        <v>572</v>
      </c>
      <c r="D176" s="250" t="s">
        <v>244</v>
      </c>
      <c r="E176" s="251" t="s">
        <v>573</v>
      </c>
      <c r="F176" s="0" t="n">
        <v>24.08</v>
      </c>
    </row>
    <row r="177" customFormat="false" ht="15" hidden="false" customHeight="false" outlineLevel="0" collapsed="false">
      <c r="A177" s="250" t="n">
        <v>6114</v>
      </c>
      <c r="B177" s="250" t="s">
        <v>574</v>
      </c>
      <c r="C177" s="250" t="s">
        <v>575</v>
      </c>
      <c r="D177" s="250" t="s">
        <v>236</v>
      </c>
      <c r="E177" s="251" t="s">
        <v>576</v>
      </c>
      <c r="F177" s="0" t="n">
        <v>36.8</v>
      </c>
    </row>
    <row r="178" customFormat="false" ht="15" hidden="false" customHeight="false" outlineLevel="0" collapsed="false">
      <c r="A178" s="250" t="n">
        <v>40912</v>
      </c>
      <c r="B178" s="250" t="s">
        <v>577</v>
      </c>
      <c r="C178" s="250" t="s">
        <v>578</v>
      </c>
      <c r="D178" s="250" t="s">
        <v>236</v>
      </c>
      <c r="E178" s="251" t="s">
        <v>579</v>
      </c>
      <c r="F178" s="0" t="n">
        <v>117.54</v>
      </c>
    </row>
    <row r="179" customFormat="false" ht="15" hidden="false" customHeight="false" outlineLevel="0" collapsed="false">
      <c r="A179" s="250" t="n">
        <v>247</v>
      </c>
      <c r="B179" s="250" t="s">
        <v>580</v>
      </c>
      <c r="C179" s="250" t="s">
        <v>575</v>
      </c>
      <c r="D179" s="250" t="s">
        <v>236</v>
      </c>
      <c r="E179" s="251" t="s">
        <v>581</v>
      </c>
      <c r="F179" s="0" t="n">
        <v>164.1</v>
      </c>
    </row>
    <row r="180" customFormat="false" ht="15" hidden="false" customHeight="false" outlineLevel="0" collapsed="false">
      <c r="A180" s="250" t="n">
        <v>40919</v>
      </c>
      <c r="B180" s="250" t="s">
        <v>582</v>
      </c>
      <c r="C180" s="250" t="s">
        <v>578</v>
      </c>
      <c r="D180" s="250" t="s">
        <v>236</v>
      </c>
      <c r="E180" s="251" t="s">
        <v>583</v>
      </c>
      <c r="F180" s="0" t="n">
        <v>249.3</v>
      </c>
    </row>
    <row r="181" customFormat="false" ht="15" hidden="false" customHeight="false" outlineLevel="0" collapsed="false">
      <c r="A181" s="250" t="n">
        <v>40984</v>
      </c>
      <c r="B181" s="250" t="s">
        <v>584</v>
      </c>
      <c r="C181" s="250" t="s">
        <v>578</v>
      </c>
      <c r="D181" s="250" t="s">
        <v>236</v>
      </c>
      <c r="E181" s="251" t="s">
        <v>585</v>
      </c>
      <c r="F181" s="0" t="n">
        <v>11.85</v>
      </c>
    </row>
    <row r="182" customFormat="false" ht="15" hidden="false" customHeight="false" outlineLevel="0" collapsed="false">
      <c r="A182" s="250" t="n">
        <v>44499</v>
      </c>
      <c r="B182" s="250" t="s">
        <v>586</v>
      </c>
      <c r="C182" s="250" t="s">
        <v>575</v>
      </c>
      <c r="D182" s="250" t="s">
        <v>236</v>
      </c>
      <c r="E182" s="251" t="s">
        <v>587</v>
      </c>
      <c r="F182" s="0" t="n">
        <v>13.22</v>
      </c>
    </row>
    <row r="183" customFormat="false" ht="15" hidden="false" customHeight="false" outlineLevel="0" collapsed="false">
      <c r="A183" s="250" t="n">
        <v>248</v>
      </c>
      <c r="B183" s="250" t="s">
        <v>588</v>
      </c>
      <c r="C183" s="250" t="s">
        <v>575</v>
      </c>
      <c r="D183" s="250" t="s">
        <v>236</v>
      </c>
      <c r="E183" s="251" t="s">
        <v>589</v>
      </c>
      <c r="F183" s="0" t="n">
        <v>19.55</v>
      </c>
    </row>
    <row r="184" customFormat="false" ht="15" hidden="false" customHeight="false" outlineLevel="0" collapsed="false">
      <c r="A184" s="250" t="n">
        <v>41086</v>
      </c>
      <c r="B184" s="250" t="s">
        <v>590</v>
      </c>
      <c r="C184" s="250" t="s">
        <v>578</v>
      </c>
      <c r="D184" s="250" t="s">
        <v>236</v>
      </c>
      <c r="E184" s="251" t="s">
        <v>591</v>
      </c>
      <c r="F184" s="0" t="n">
        <v>22.4</v>
      </c>
    </row>
    <row r="185" customFormat="false" ht="15" hidden="false" customHeight="false" outlineLevel="0" collapsed="false">
      <c r="A185" s="250" t="n">
        <v>34466</v>
      </c>
      <c r="B185" s="250" t="s">
        <v>592</v>
      </c>
      <c r="C185" s="250" t="s">
        <v>575</v>
      </c>
      <c r="D185" s="250" t="s">
        <v>236</v>
      </c>
      <c r="E185" s="251" t="s">
        <v>589</v>
      </c>
      <c r="F185" s="0" t="n">
        <v>38.32</v>
      </c>
    </row>
    <row r="186" customFormat="false" ht="15" hidden="false" customHeight="false" outlineLevel="0" collapsed="false">
      <c r="A186" s="250" t="n">
        <v>41083</v>
      </c>
      <c r="B186" s="250" t="s">
        <v>593</v>
      </c>
      <c r="C186" s="250" t="s">
        <v>578</v>
      </c>
      <c r="D186" s="250" t="s">
        <v>236</v>
      </c>
      <c r="E186" s="251" t="s">
        <v>591</v>
      </c>
      <c r="F186" s="0" t="n">
        <v>148.75</v>
      </c>
    </row>
    <row r="187" customFormat="false" ht="15" hidden="false" customHeight="false" outlineLevel="0" collapsed="false">
      <c r="A187" s="250" t="n">
        <v>252</v>
      </c>
      <c r="B187" s="250" t="s">
        <v>594</v>
      </c>
      <c r="C187" s="250" t="s">
        <v>575</v>
      </c>
      <c r="D187" s="250" t="s">
        <v>236</v>
      </c>
      <c r="E187" s="251" t="s">
        <v>595</v>
      </c>
      <c r="F187" s="0" t="n">
        <v>174.15</v>
      </c>
    </row>
    <row r="188" customFormat="false" ht="15" hidden="false" customHeight="false" outlineLevel="0" collapsed="false">
      <c r="A188" s="250" t="n">
        <v>40909</v>
      </c>
      <c r="B188" s="250" t="s">
        <v>596</v>
      </c>
      <c r="C188" s="250" t="s">
        <v>578</v>
      </c>
      <c r="D188" s="250" t="s">
        <v>236</v>
      </c>
      <c r="E188" s="251" t="s">
        <v>597</v>
      </c>
      <c r="F188" s="0" t="n">
        <v>4.93</v>
      </c>
    </row>
    <row r="189" customFormat="false" ht="15" hidden="false" customHeight="false" outlineLevel="0" collapsed="false">
      <c r="A189" s="250" t="n">
        <v>242</v>
      </c>
      <c r="B189" s="250" t="s">
        <v>598</v>
      </c>
      <c r="C189" s="250" t="s">
        <v>575</v>
      </c>
      <c r="D189" s="250" t="s">
        <v>236</v>
      </c>
      <c r="E189" s="251" t="s">
        <v>599</v>
      </c>
      <c r="F189" s="0" t="n">
        <v>23.42</v>
      </c>
    </row>
    <row r="190" customFormat="false" ht="15" hidden="false" customHeight="false" outlineLevel="0" collapsed="false">
      <c r="A190" s="250" t="n">
        <v>41085</v>
      </c>
      <c r="B190" s="250" t="s">
        <v>600</v>
      </c>
      <c r="C190" s="250" t="s">
        <v>578</v>
      </c>
      <c r="D190" s="250" t="s">
        <v>236</v>
      </c>
      <c r="E190" s="251" t="s">
        <v>601</v>
      </c>
      <c r="F190" s="0" t="n">
        <v>19.59</v>
      </c>
    </row>
    <row r="191" customFormat="false" ht="15" hidden="false" customHeight="false" outlineLevel="0" collapsed="false">
      <c r="A191" s="250" t="n">
        <v>427</v>
      </c>
      <c r="B191" s="250" t="s">
        <v>602</v>
      </c>
      <c r="C191" s="250" t="s">
        <v>232</v>
      </c>
      <c r="D191" s="250" t="s">
        <v>236</v>
      </c>
      <c r="E191" s="251" t="s">
        <v>603</v>
      </c>
      <c r="F191" s="0" t="n">
        <v>28.43</v>
      </c>
    </row>
    <row r="192" customFormat="false" ht="15" hidden="false" customHeight="false" outlineLevel="0" collapsed="false">
      <c r="A192" s="250" t="n">
        <v>417</v>
      </c>
      <c r="B192" s="250" t="s">
        <v>604</v>
      </c>
      <c r="C192" s="250" t="s">
        <v>232</v>
      </c>
      <c r="D192" s="250" t="s">
        <v>236</v>
      </c>
      <c r="E192" s="251" t="s">
        <v>605</v>
      </c>
      <c r="F192" s="0" t="n">
        <v>0.33</v>
      </c>
    </row>
    <row r="193" customFormat="false" ht="15" hidden="false" customHeight="false" outlineLevel="0" collapsed="false">
      <c r="A193" s="250" t="n">
        <v>11273</v>
      </c>
      <c r="B193" s="250" t="s">
        <v>606</v>
      </c>
      <c r="C193" s="250" t="s">
        <v>232</v>
      </c>
      <c r="D193" s="250" t="s">
        <v>236</v>
      </c>
      <c r="E193" s="251" t="s">
        <v>607</v>
      </c>
      <c r="F193" s="0" t="n">
        <v>4.57</v>
      </c>
    </row>
    <row r="194" customFormat="false" ht="15" hidden="false" customHeight="false" outlineLevel="0" collapsed="false">
      <c r="A194" s="250" t="n">
        <v>11272</v>
      </c>
      <c r="B194" s="250" t="s">
        <v>608</v>
      </c>
      <c r="C194" s="250" t="s">
        <v>232</v>
      </c>
      <c r="D194" s="250" t="s">
        <v>236</v>
      </c>
      <c r="E194" s="251" t="s">
        <v>609</v>
      </c>
      <c r="F194" s="0" t="n">
        <v>4.74</v>
      </c>
    </row>
    <row r="195" customFormat="false" ht="15" hidden="false" customHeight="false" outlineLevel="0" collapsed="false">
      <c r="A195" s="250" t="n">
        <v>11275</v>
      </c>
      <c r="B195" s="250" t="s">
        <v>610</v>
      </c>
      <c r="C195" s="250" t="s">
        <v>232</v>
      </c>
      <c r="D195" s="250" t="s">
        <v>236</v>
      </c>
      <c r="E195" s="251" t="s">
        <v>611</v>
      </c>
      <c r="F195" s="0" t="n">
        <v>64.39</v>
      </c>
    </row>
    <row r="196" customFormat="false" ht="15" hidden="false" customHeight="false" outlineLevel="0" collapsed="false">
      <c r="A196" s="250" t="n">
        <v>11274</v>
      </c>
      <c r="B196" s="250" t="s">
        <v>612</v>
      </c>
      <c r="C196" s="250" t="s">
        <v>232</v>
      </c>
      <c r="D196" s="250" t="s">
        <v>236</v>
      </c>
      <c r="E196" s="251" t="s">
        <v>613</v>
      </c>
      <c r="F196" s="0" t="n">
        <v>50.39</v>
      </c>
    </row>
    <row r="197" customFormat="false" ht="15" hidden="false" customHeight="false" outlineLevel="0" collapsed="false">
      <c r="A197" s="250" t="n">
        <v>38470</v>
      </c>
      <c r="B197" s="250" t="s">
        <v>614</v>
      </c>
      <c r="C197" s="250" t="s">
        <v>232</v>
      </c>
      <c r="D197" s="250" t="s">
        <v>233</v>
      </c>
      <c r="E197" s="251" t="s">
        <v>615</v>
      </c>
      <c r="F197" s="0" t="n">
        <v>34.96</v>
      </c>
    </row>
    <row r="198" customFormat="false" ht="15" hidden="false" customHeight="false" outlineLevel="0" collapsed="false">
      <c r="A198" s="250" t="n">
        <v>38547</v>
      </c>
      <c r="B198" s="250" t="s">
        <v>616</v>
      </c>
      <c r="C198" s="250" t="s">
        <v>232</v>
      </c>
      <c r="D198" s="250" t="s">
        <v>236</v>
      </c>
      <c r="E198" s="251" t="s">
        <v>617</v>
      </c>
      <c r="F198" s="0" t="n">
        <v>96.45</v>
      </c>
    </row>
    <row r="199" customFormat="false" ht="15" hidden="false" customHeight="false" outlineLevel="0" collapsed="false">
      <c r="A199" s="250" t="n">
        <v>38469</v>
      </c>
      <c r="B199" s="250" t="s">
        <v>618</v>
      </c>
      <c r="C199" s="250" t="s">
        <v>232</v>
      </c>
      <c r="D199" s="250" t="s">
        <v>236</v>
      </c>
      <c r="E199" s="251" t="s">
        <v>619</v>
      </c>
      <c r="F199" s="0" t="n">
        <v>22.21</v>
      </c>
    </row>
    <row r="200" customFormat="false" ht="15" hidden="false" customHeight="false" outlineLevel="0" collapsed="false">
      <c r="A200" s="250" t="n">
        <v>38467</v>
      </c>
      <c r="B200" s="250" t="s">
        <v>620</v>
      </c>
      <c r="C200" s="250" t="s">
        <v>232</v>
      </c>
      <c r="D200" s="250" t="s">
        <v>236</v>
      </c>
      <c r="E200" s="251" t="s">
        <v>621</v>
      </c>
      <c r="F200" s="0" t="n">
        <v>50.36</v>
      </c>
    </row>
    <row r="201" customFormat="false" ht="15" hidden="false" customHeight="false" outlineLevel="0" collapsed="false">
      <c r="A201" s="250" t="n">
        <v>38468</v>
      </c>
      <c r="B201" s="250" t="s">
        <v>622</v>
      </c>
      <c r="C201" s="250" t="s">
        <v>232</v>
      </c>
      <c r="D201" s="250" t="s">
        <v>236</v>
      </c>
      <c r="E201" s="251" t="s">
        <v>623</v>
      </c>
      <c r="F201" s="0" t="n">
        <v>59.78</v>
      </c>
    </row>
    <row r="202" customFormat="false" ht="15" hidden="false" customHeight="false" outlineLevel="0" collapsed="false">
      <c r="A202" s="250" t="n">
        <v>38471</v>
      </c>
      <c r="B202" s="250" t="s">
        <v>624</v>
      </c>
      <c r="C202" s="250" t="s">
        <v>232</v>
      </c>
      <c r="D202" s="250" t="s">
        <v>236</v>
      </c>
      <c r="E202" s="251" t="s">
        <v>625</v>
      </c>
      <c r="F202" s="0" t="n">
        <v>15.59</v>
      </c>
    </row>
    <row r="203" customFormat="false" ht="15" hidden="false" customHeight="false" outlineLevel="0" collapsed="false">
      <c r="A203" s="250" t="n">
        <v>37370</v>
      </c>
      <c r="B203" s="250" t="s">
        <v>626</v>
      </c>
      <c r="C203" s="250" t="s">
        <v>575</v>
      </c>
      <c r="D203" s="250" t="s">
        <v>233</v>
      </c>
      <c r="E203" s="251" t="s">
        <v>627</v>
      </c>
      <c r="F203" s="0" t="n">
        <v>11.84</v>
      </c>
    </row>
    <row r="204" customFormat="false" ht="15" hidden="false" customHeight="false" outlineLevel="0" collapsed="false">
      <c r="A204" s="250" t="n">
        <v>40862</v>
      </c>
      <c r="B204" s="250" t="s">
        <v>628</v>
      </c>
      <c r="C204" s="250" t="s">
        <v>578</v>
      </c>
      <c r="D204" s="250" t="s">
        <v>233</v>
      </c>
      <c r="E204" s="251" t="s">
        <v>629</v>
      </c>
      <c r="F204" s="0" t="n">
        <v>39.98</v>
      </c>
    </row>
    <row r="205" customFormat="false" ht="15" hidden="false" customHeight="false" outlineLevel="0" collapsed="false">
      <c r="A205" s="250" t="n">
        <v>10658</v>
      </c>
      <c r="B205" s="250" t="s">
        <v>630</v>
      </c>
      <c r="C205" s="250" t="s">
        <v>232</v>
      </c>
      <c r="D205" s="250" t="s">
        <v>244</v>
      </c>
      <c r="E205" s="251" t="s">
        <v>631</v>
      </c>
      <c r="F205" s="0" t="n">
        <v>22.57</v>
      </c>
    </row>
    <row r="206" customFormat="false" ht="15" hidden="false" customHeight="false" outlineLevel="0" collapsed="false">
      <c r="A206" s="250" t="n">
        <v>253</v>
      </c>
      <c r="B206" s="250" t="s">
        <v>632</v>
      </c>
      <c r="C206" s="250" t="s">
        <v>575</v>
      </c>
      <c r="D206" s="250" t="s">
        <v>233</v>
      </c>
      <c r="E206" s="251" t="s">
        <v>633</v>
      </c>
      <c r="F206" s="0" t="n">
        <v>107.2</v>
      </c>
    </row>
    <row r="207" customFormat="false" ht="15" hidden="false" customHeight="false" outlineLevel="0" collapsed="false">
      <c r="A207" s="250" t="n">
        <v>40809</v>
      </c>
      <c r="B207" s="250" t="s">
        <v>634</v>
      </c>
      <c r="C207" s="250" t="s">
        <v>578</v>
      </c>
      <c r="D207" s="250" t="s">
        <v>236</v>
      </c>
      <c r="E207" s="251" t="s">
        <v>635</v>
      </c>
      <c r="F207" s="0" t="n">
        <v>38.17</v>
      </c>
    </row>
    <row r="208" customFormat="false" ht="15" hidden="false" customHeight="false" outlineLevel="0" collapsed="false">
      <c r="A208" s="250" t="n">
        <v>42428</v>
      </c>
      <c r="B208" s="250" t="s">
        <v>636</v>
      </c>
      <c r="C208" s="250" t="s">
        <v>232</v>
      </c>
      <c r="D208" s="250" t="s">
        <v>244</v>
      </c>
      <c r="E208" s="251" t="s">
        <v>637</v>
      </c>
      <c r="F208" s="0" t="n">
        <v>32.64</v>
      </c>
    </row>
    <row r="209" customFormat="false" ht="15" hidden="false" customHeight="false" outlineLevel="0" collapsed="false">
      <c r="A209" s="250" t="n">
        <v>583</v>
      </c>
      <c r="B209" s="250" t="s">
        <v>638</v>
      </c>
      <c r="C209" s="250" t="s">
        <v>352</v>
      </c>
      <c r="D209" s="250" t="s">
        <v>244</v>
      </c>
      <c r="E209" s="251" t="s">
        <v>639</v>
      </c>
      <c r="F209" s="0" t="n">
        <v>70.74</v>
      </c>
    </row>
    <row r="210" customFormat="false" ht="15" hidden="false" customHeight="false" outlineLevel="0" collapsed="false">
      <c r="A210" s="250" t="n">
        <v>301</v>
      </c>
      <c r="B210" s="250" t="s">
        <v>640</v>
      </c>
      <c r="C210" s="250" t="s">
        <v>232</v>
      </c>
      <c r="D210" s="250" t="s">
        <v>233</v>
      </c>
      <c r="E210" s="251" t="s">
        <v>641</v>
      </c>
      <c r="F210" s="0" t="n">
        <v>15.15</v>
      </c>
    </row>
    <row r="211" customFormat="false" ht="15" hidden="false" customHeight="false" outlineLevel="0" collapsed="false">
      <c r="A211" s="250" t="n">
        <v>296</v>
      </c>
      <c r="B211" s="250" t="s">
        <v>642</v>
      </c>
      <c r="C211" s="250" t="s">
        <v>232</v>
      </c>
      <c r="D211" s="250" t="s">
        <v>236</v>
      </c>
      <c r="E211" s="251" t="s">
        <v>643</v>
      </c>
      <c r="F211" s="0" t="n">
        <v>5.98</v>
      </c>
    </row>
    <row r="212" customFormat="false" ht="15" hidden="false" customHeight="false" outlineLevel="0" collapsed="false">
      <c r="A212" s="250" t="n">
        <v>297</v>
      </c>
      <c r="B212" s="250" t="s">
        <v>644</v>
      </c>
      <c r="C212" s="250" t="s">
        <v>232</v>
      </c>
      <c r="D212" s="250" t="s">
        <v>236</v>
      </c>
      <c r="E212" s="251" t="s">
        <v>645</v>
      </c>
      <c r="F212" s="0" t="n">
        <v>17.14</v>
      </c>
    </row>
    <row r="213" customFormat="false" ht="15" hidden="false" customHeight="false" outlineLevel="0" collapsed="false">
      <c r="A213" s="250" t="n">
        <v>299</v>
      </c>
      <c r="B213" s="250" t="s">
        <v>646</v>
      </c>
      <c r="C213" s="250" t="s">
        <v>232</v>
      </c>
      <c r="D213" s="250" t="s">
        <v>236</v>
      </c>
      <c r="E213" s="251" t="s">
        <v>647</v>
      </c>
      <c r="F213" s="0" t="n">
        <v>54.02</v>
      </c>
    </row>
    <row r="214" customFormat="false" ht="15" hidden="false" customHeight="false" outlineLevel="0" collapsed="false">
      <c r="A214" s="250" t="n">
        <v>300</v>
      </c>
      <c r="B214" s="250" t="s">
        <v>648</v>
      </c>
      <c r="C214" s="250" t="s">
        <v>232</v>
      </c>
      <c r="D214" s="250" t="s">
        <v>236</v>
      </c>
      <c r="E214" s="251" t="s">
        <v>649</v>
      </c>
      <c r="F214" s="0" t="n">
        <v>19.72</v>
      </c>
    </row>
    <row r="215" customFormat="false" ht="15" hidden="false" customHeight="false" outlineLevel="0" collapsed="false">
      <c r="A215" s="250" t="n">
        <v>20085</v>
      </c>
      <c r="B215" s="250" t="s">
        <v>650</v>
      </c>
      <c r="C215" s="250" t="s">
        <v>232</v>
      </c>
      <c r="D215" s="250" t="s">
        <v>236</v>
      </c>
      <c r="E215" s="251" t="s">
        <v>651</v>
      </c>
      <c r="F215" s="0" t="n">
        <v>12.59</v>
      </c>
    </row>
    <row r="216" customFormat="false" ht="15" hidden="false" customHeight="false" outlineLevel="0" collapsed="false">
      <c r="A216" s="250" t="n">
        <v>298</v>
      </c>
      <c r="B216" s="250" t="s">
        <v>652</v>
      </c>
      <c r="C216" s="250" t="s">
        <v>232</v>
      </c>
      <c r="D216" s="250" t="s">
        <v>236</v>
      </c>
      <c r="E216" s="251" t="s">
        <v>653</v>
      </c>
      <c r="F216" s="0" t="n">
        <v>9</v>
      </c>
    </row>
    <row r="217" customFormat="false" ht="15" hidden="false" customHeight="false" outlineLevel="0" collapsed="false">
      <c r="A217" s="250" t="n">
        <v>311</v>
      </c>
      <c r="B217" s="250" t="s">
        <v>654</v>
      </c>
      <c r="C217" s="250" t="s">
        <v>232</v>
      </c>
      <c r="D217" s="250" t="s">
        <v>236</v>
      </c>
      <c r="E217" s="251" t="s">
        <v>655</v>
      </c>
      <c r="F217" s="0" t="n">
        <v>5.15</v>
      </c>
    </row>
    <row r="218" customFormat="false" ht="15" hidden="false" customHeight="false" outlineLevel="0" collapsed="false">
      <c r="A218" s="250" t="n">
        <v>318</v>
      </c>
      <c r="B218" s="250" t="s">
        <v>656</v>
      </c>
      <c r="C218" s="250" t="s">
        <v>232</v>
      </c>
      <c r="D218" s="250" t="s">
        <v>236</v>
      </c>
      <c r="E218" s="251" t="s">
        <v>657</v>
      </c>
      <c r="F218" s="0" t="n">
        <v>12.29</v>
      </c>
    </row>
    <row r="219" customFormat="false" ht="15" hidden="false" customHeight="false" outlineLevel="0" collapsed="false">
      <c r="A219" s="250" t="n">
        <v>319</v>
      </c>
      <c r="B219" s="250" t="s">
        <v>658</v>
      </c>
      <c r="C219" s="250" t="s">
        <v>232</v>
      </c>
      <c r="D219" s="250" t="s">
        <v>236</v>
      </c>
      <c r="E219" s="251" t="s">
        <v>659</v>
      </c>
      <c r="F219" s="0" t="n">
        <v>17.13</v>
      </c>
    </row>
    <row r="220" customFormat="false" ht="15" hidden="false" customHeight="false" outlineLevel="0" collapsed="false">
      <c r="A220" s="250" t="n">
        <v>303</v>
      </c>
      <c r="B220" s="250" t="s">
        <v>660</v>
      </c>
      <c r="C220" s="250" t="s">
        <v>232</v>
      </c>
      <c r="D220" s="250" t="s">
        <v>236</v>
      </c>
      <c r="E220" s="251" t="s">
        <v>661</v>
      </c>
      <c r="F220" s="0" t="n">
        <v>5.1</v>
      </c>
    </row>
    <row r="221" customFormat="false" ht="15" hidden="false" customHeight="false" outlineLevel="0" collapsed="false">
      <c r="A221" s="250" t="n">
        <v>305</v>
      </c>
      <c r="B221" s="250" t="s">
        <v>662</v>
      </c>
      <c r="C221" s="250" t="s">
        <v>232</v>
      </c>
      <c r="D221" s="250" t="s">
        <v>236</v>
      </c>
      <c r="E221" s="251" t="s">
        <v>663</v>
      </c>
      <c r="F221" s="0" t="n">
        <v>5.7</v>
      </c>
    </row>
    <row r="222" customFormat="false" ht="15" hidden="false" customHeight="false" outlineLevel="0" collapsed="false">
      <c r="A222" s="250" t="n">
        <v>306</v>
      </c>
      <c r="B222" s="250" t="s">
        <v>664</v>
      </c>
      <c r="C222" s="250" t="s">
        <v>232</v>
      </c>
      <c r="D222" s="250" t="s">
        <v>236</v>
      </c>
      <c r="E222" s="251" t="s">
        <v>665</v>
      </c>
      <c r="F222" s="0" t="n">
        <v>5.29</v>
      </c>
    </row>
    <row r="223" customFormat="false" ht="15" hidden="false" customHeight="false" outlineLevel="0" collapsed="false">
      <c r="A223" s="250" t="n">
        <v>307</v>
      </c>
      <c r="B223" s="250" t="s">
        <v>666</v>
      </c>
      <c r="C223" s="250" t="s">
        <v>232</v>
      </c>
      <c r="D223" s="250" t="s">
        <v>236</v>
      </c>
      <c r="E223" s="251" t="s">
        <v>667</v>
      </c>
      <c r="F223" s="0" t="n">
        <v>13.32</v>
      </c>
    </row>
    <row r="224" customFormat="false" ht="15" hidden="false" customHeight="false" outlineLevel="0" collapsed="false">
      <c r="A224" s="250" t="n">
        <v>309</v>
      </c>
      <c r="B224" s="250" t="s">
        <v>668</v>
      </c>
      <c r="C224" s="250" t="s">
        <v>232</v>
      </c>
      <c r="D224" s="250" t="s">
        <v>236</v>
      </c>
      <c r="E224" s="251" t="s">
        <v>669</v>
      </c>
      <c r="F224" s="0" t="n">
        <v>1482.27</v>
      </c>
    </row>
    <row r="225" customFormat="false" ht="15" hidden="false" customHeight="false" outlineLevel="0" collapsed="false">
      <c r="A225" s="250" t="n">
        <v>310</v>
      </c>
      <c r="B225" s="250" t="s">
        <v>670</v>
      </c>
      <c r="C225" s="250" t="s">
        <v>232</v>
      </c>
      <c r="D225" s="250" t="s">
        <v>236</v>
      </c>
      <c r="E225" s="251" t="s">
        <v>671</v>
      </c>
      <c r="F225" s="0" t="n">
        <v>2097.02</v>
      </c>
    </row>
    <row r="226" customFormat="false" ht="15" hidden="false" customHeight="false" outlineLevel="0" collapsed="false">
      <c r="A226" s="250" t="n">
        <v>328</v>
      </c>
      <c r="B226" s="250" t="s">
        <v>672</v>
      </c>
      <c r="C226" s="250" t="s">
        <v>232</v>
      </c>
      <c r="D226" s="250" t="s">
        <v>236</v>
      </c>
      <c r="E226" s="251" t="s">
        <v>673</v>
      </c>
      <c r="F226" s="0" t="n">
        <v>2566.01</v>
      </c>
    </row>
    <row r="227" customFormat="false" ht="15" hidden="false" customHeight="false" outlineLevel="0" collapsed="false">
      <c r="A227" s="250" t="n">
        <v>325</v>
      </c>
      <c r="B227" s="250" t="s">
        <v>674</v>
      </c>
      <c r="C227" s="250" t="s">
        <v>232</v>
      </c>
      <c r="D227" s="250" t="s">
        <v>236</v>
      </c>
      <c r="E227" s="251" t="s">
        <v>675</v>
      </c>
      <c r="F227" s="0" t="n">
        <v>3208.51</v>
      </c>
    </row>
    <row r="228" customFormat="false" ht="15" hidden="false" customHeight="false" outlineLevel="0" collapsed="false">
      <c r="A228" s="250" t="n">
        <v>20326</v>
      </c>
      <c r="B228" s="250" t="s">
        <v>676</v>
      </c>
      <c r="C228" s="250" t="s">
        <v>232</v>
      </c>
      <c r="D228" s="250" t="s">
        <v>236</v>
      </c>
      <c r="E228" s="251" t="s">
        <v>677</v>
      </c>
      <c r="F228" s="0" t="n">
        <v>1.14</v>
      </c>
    </row>
    <row r="229" customFormat="false" ht="15" hidden="false" customHeight="false" outlineLevel="0" collapsed="false">
      <c r="A229" s="250" t="n">
        <v>329</v>
      </c>
      <c r="B229" s="250" t="s">
        <v>678</v>
      </c>
      <c r="C229" s="250" t="s">
        <v>232</v>
      </c>
      <c r="D229" s="250" t="s">
        <v>236</v>
      </c>
      <c r="E229" s="251" t="s">
        <v>679</v>
      </c>
      <c r="F229" s="0" t="n">
        <v>8.39</v>
      </c>
    </row>
    <row r="230" customFormat="false" ht="15" hidden="false" customHeight="false" outlineLevel="0" collapsed="false">
      <c r="A230" s="250" t="n">
        <v>308</v>
      </c>
      <c r="B230" s="250" t="s">
        <v>680</v>
      </c>
      <c r="C230" s="250" t="s">
        <v>232</v>
      </c>
      <c r="D230" s="250" t="s">
        <v>236</v>
      </c>
      <c r="E230" s="251" t="s">
        <v>681</v>
      </c>
      <c r="F230" s="0" t="n">
        <v>35</v>
      </c>
    </row>
    <row r="231" customFormat="false" ht="15" hidden="false" customHeight="false" outlineLevel="0" collapsed="false">
      <c r="A231" s="250" t="n">
        <v>39642</v>
      </c>
      <c r="B231" s="250" t="s">
        <v>682</v>
      </c>
      <c r="C231" s="250" t="s">
        <v>232</v>
      </c>
      <c r="D231" s="250" t="s">
        <v>236</v>
      </c>
      <c r="E231" s="251" t="s">
        <v>683</v>
      </c>
      <c r="F231" s="0" t="n">
        <v>2.22</v>
      </c>
    </row>
    <row r="232" customFormat="false" ht="15" hidden="false" customHeight="false" outlineLevel="0" collapsed="false">
      <c r="A232" s="250" t="n">
        <v>39641</v>
      </c>
      <c r="B232" s="250" t="s">
        <v>684</v>
      </c>
      <c r="C232" s="250" t="s">
        <v>232</v>
      </c>
      <c r="D232" s="250" t="s">
        <v>236</v>
      </c>
      <c r="E232" s="251" t="s">
        <v>685</v>
      </c>
      <c r="F232" s="0" t="n">
        <v>9.81</v>
      </c>
    </row>
    <row r="233" customFormat="false" ht="15" hidden="false" customHeight="false" outlineLevel="0" collapsed="false">
      <c r="A233" s="250" t="n">
        <v>39643</v>
      </c>
      <c r="B233" s="250" t="s">
        <v>686</v>
      </c>
      <c r="C233" s="250" t="s">
        <v>232</v>
      </c>
      <c r="D233" s="250" t="s">
        <v>236</v>
      </c>
      <c r="E233" s="251" t="s">
        <v>687</v>
      </c>
      <c r="F233" s="0" t="n">
        <v>1736.84</v>
      </c>
    </row>
    <row r="234" customFormat="false" ht="15" hidden="false" customHeight="false" outlineLevel="0" collapsed="false">
      <c r="A234" s="250" t="n">
        <v>39644</v>
      </c>
      <c r="B234" s="250" t="s">
        <v>688</v>
      </c>
      <c r="C234" s="250" t="s">
        <v>232</v>
      </c>
      <c r="D234" s="250" t="s">
        <v>236</v>
      </c>
      <c r="E234" s="251" t="s">
        <v>689</v>
      </c>
      <c r="F234" s="0" t="n">
        <v>9.89</v>
      </c>
    </row>
    <row r="235" customFormat="false" ht="15" hidden="false" customHeight="false" outlineLevel="0" collapsed="false">
      <c r="A235" s="250" t="n">
        <v>39645</v>
      </c>
      <c r="B235" s="250" t="s">
        <v>690</v>
      </c>
      <c r="C235" s="250" t="s">
        <v>232</v>
      </c>
      <c r="D235" s="250" t="s">
        <v>236</v>
      </c>
      <c r="E235" s="251" t="s">
        <v>691</v>
      </c>
      <c r="F235" s="0" t="n">
        <v>1751.46</v>
      </c>
    </row>
    <row r="236" customFormat="false" ht="15" hidden="false" customHeight="false" outlineLevel="0" collapsed="false">
      <c r="A236" s="250" t="n">
        <v>41610</v>
      </c>
      <c r="B236" s="250" t="s">
        <v>692</v>
      </c>
      <c r="C236" s="250" t="s">
        <v>232</v>
      </c>
      <c r="D236" s="250" t="s">
        <v>236</v>
      </c>
      <c r="E236" s="251" t="s">
        <v>693</v>
      </c>
      <c r="F236" s="0" t="n">
        <v>13.93</v>
      </c>
    </row>
    <row r="237" customFormat="false" ht="15" hidden="false" customHeight="false" outlineLevel="0" collapsed="false">
      <c r="A237" s="250" t="n">
        <v>41611</v>
      </c>
      <c r="B237" s="250" t="s">
        <v>694</v>
      </c>
      <c r="C237" s="250" t="s">
        <v>232</v>
      </c>
      <c r="D237" s="250" t="s">
        <v>236</v>
      </c>
      <c r="E237" s="251" t="s">
        <v>695</v>
      </c>
      <c r="F237" s="0" t="n">
        <v>2466.05</v>
      </c>
    </row>
    <row r="238" customFormat="false" ht="15" hidden="false" customHeight="false" outlineLevel="0" collapsed="false">
      <c r="A238" s="250" t="n">
        <v>41612</v>
      </c>
      <c r="B238" s="250" t="s">
        <v>696</v>
      </c>
      <c r="C238" s="250" t="s">
        <v>232</v>
      </c>
      <c r="D238" s="250" t="s">
        <v>236</v>
      </c>
      <c r="E238" s="251" t="s">
        <v>697</v>
      </c>
      <c r="F238" s="0" t="n">
        <v>10.15</v>
      </c>
    </row>
    <row r="239" customFormat="false" ht="15" hidden="false" customHeight="false" outlineLevel="0" collapsed="false">
      <c r="A239" s="250" t="n">
        <v>41637</v>
      </c>
      <c r="B239" s="250" t="s">
        <v>698</v>
      </c>
      <c r="C239" s="250" t="s">
        <v>232</v>
      </c>
      <c r="D239" s="250" t="s">
        <v>236</v>
      </c>
      <c r="E239" s="251" t="s">
        <v>699</v>
      </c>
      <c r="F239" s="0" t="n">
        <v>1797.22</v>
      </c>
    </row>
    <row r="240" customFormat="false" ht="15" hidden="false" customHeight="false" outlineLevel="0" collapsed="false">
      <c r="A240" s="250" t="n">
        <v>41638</v>
      </c>
      <c r="B240" s="250" t="s">
        <v>700</v>
      </c>
      <c r="C240" s="250" t="s">
        <v>232</v>
      </c>
      <c r="D240" s="250" t="s">
        <v>236</v>
      </c>
      <c r="E240" s="251" t="s">
        <v>701</v>
      </c>
      <c r="F240" s="0" t="n">
        <v>10.15</v>
      </c>
    </row>
    <row r="241" customFormat="false" ht="15" hidden="false" customHeight="false" outlineLevel="0" collapsed="false">
      <c r="A241" s="250" t="n">
        <v>41639</v>
      </c>
      <c r="B241" s="250" t="s">
        <v>702</v>
      </c>
      <c r="C241" s="250" t="s">
        <v>232</v>
      </c>
      <c r="D241" s="250" t="s">
        <v>236</v>
      </c>
      <c r="E241" s="251" t="s">
        <v>703</v>
      </c>
      <c r="F241" s="0" t="n">
        <v>1797.22</v>
      </c>
    </row>
    <row r="242" customFormat="false" ht="15" hidden="false" customHeight="false" outlineLevel="0" collapsed="false">
      <c r="A242" s="250" t="n">
        <v>11789</v>
      </c>
      <c r="B242" s="250" t="s">
        <v>704</v>
      </c>
      <c r="C242" s="250" t="s">
        <v>232</v>
      </c>
      <c r="D242" s="250" t="s">
        <v>236</v>
      </c>
      <c r="E242" s="251" t="s">
        <v>426</v>
      </c>
      <c r="F242" s="0" t="n">
        <v>10.52</v>
      </c>
    </row>
    <row r="243" customFormat="false" ht="15" hidden="false" customHeight="false" outlineLevel="0" collapsed="false">
      <c r="A243" s="250" t="n">
        <v>20975</v>
      </c>
      <c r="B243" s="250" t="s">
        <v>705</v>
      </c>
      <c r="C243" s="250" t="s">
        <v>232</v>
      </c>
      <c r="D243" s="250" t="s">
        <v>244</v>
      </c>
      <c r="E243" s="251" t="s">
        <v>706</v>
      </c>
      <c r="F243" s="0" t="n">
        <v>1862.93</v>
      </c>
    </row>
    <row r="244" customFormat="false" ht="15" hidden="false" customHeight="false" outlineLevel="0" collapsed="false">
      <c r="A244" s="250" t="n">
        <v>20976</v>
      </c>
      <c r="B244" s="250" t="s">
        <v>707</v>
      </c>
      <c r="C244" s="250" t="s">
        <v>232</v>
      </c>
      <c r="D244" s="250" t="s">
        <v>244</v>
      </c>
      <c r="E244" s="251" t="s">
        <v>708</v>
      </c>
      <c r="F244" s="0" t="n">
        <v>11.61</v>
      </c>
    </row>
    <row r="245" customFormat="false" ht="15" hidden="false" customHeight="false" outlineLevel="0" collapsed="false">
      <c r="A245" s="250" t="n">
        <v>40340</v>
      </c>
      <c r="B245" s="250" t="s">
        <v>709</v>
      </c>
      <c r="C245" s="250" t="s">
        <v>232</v>
      </c>
      <c r="D245" s="250" t="s">
        <v>236</v>
      </c>
      <c r="E245" s="251" t="s">
        <v>710</v>
      </c>
      <c r="F245" s="0" t="n">
        <v>2056.39</v>
      </c>
    </row>
    <row r="246" customFormat="false" ht="15" hidden="false" customHeight="false" outlineLevel="0" collapsed="false">
      <c r="A246" s="250" t="n">
        <v>40341</v>
      </c>
      <c r="B246" s="250" t="s">
        <v>711</v>
      </c>
      <c r="C246" s="250" t="s">
        <v>232</v>
      </c>
      <c r="D246" s="250" t="s">
        <v>236</v>
      </c>
      <c r="E246" s="251" t="s">
        <v>712</v>
      </c>
      <c r="F246" s="0" t="n">
        <v>4.89</v>
      </c>
    </row>
    <row r="247" customFormat="false" ht="15" hidden="false" customHeight="false" outlineLevel="0" collapsed="false">
      <c r="A247" s="250" t="n">
        <v>40342</v>
      </c>
      <c r="B247" s="250" t="s">
        <v>713</v>
      </c>
      <c r="C247" s="250" t="s">
        <v>232</v>
      </c>
      <c r="D247" s="250" t="s">
        <v>236</v>
      </c>
      <c r="E247" s="251" t="s">
        <v>714</v>
      </c>
      <c r="F247" s="0" t="n">
        <v>2.3</v>
      </c>
    </row>
    <row r="248" customFormat="false" ht="15" hidden="false" customHeight="false" outlineLevel="0" collapsed="false">
      <c r="A248" s="250" t="n">
        <v>40343</v>
      </c>
      <c r="B248" s="250" t="s">
        <v>715</v>
      </c>
      <c r="C248" s="250" t="s">
        <v>232</v>
      </c>
      <c r="D248" s="250" t="s">
        <v>236</v>
      </c>
      <c r="E248" s="251" t="s">
        <v>716</v>
      </c>
      <c r="F248" s="0" t="n">
        <v>7.15</v>
      </c>
    </row>
    <row r="249" customFormat="false" ht="15" hidden="false" customHeight="false" outlineLevel="0" collapsed="false">
      <c r="A249" s="250" t="n">
        <v>40344</v>
      </c>
      <c r="B249" s="250" t="s">
        <v>717</v>
      </c>
      <c r="C249" s="250" t="s">
        <v>232</v>
      </c>
      <c r="D249" s="250" t="s">
        <v>236</v>
      </c>
      <c r="E249" s="251" t="s">
        <v>718</v>
      </c>
      <c r="F249" s="0" t="n">
        <v>4.31</v>
      </c>
    </row>
    <row r="250" customFormat="false" ht="15" hidden="false" customHeight="false" outlineLevel="0" collapsed="false">
      <c r="A250" s="250" t="n">
        <v>40345</v>
      </c>
      <c r="B250" s="250" t="s">
        <v>719</v>
      </c>
      <c r="C250" s="250" t="s">
        <v>232</v>
      </c>
      <c r="D250" s="250" t="s">
        <v>236</v>
      </c>
      <c r="E250" s="251" t="s">
        <v>720</v>
      </c>
      <c r="F250" s="0" t="n">
        <v>1.73</v>
      </c>
    </row>
    <row r="251" customFormat="false" ht="15" hidden="false" customHeight="false" outlineLevel="0" collapsed="false">
      <c r="A251" s="250" t="n">
        <v>40346</v>
      </c>
      <c r="B251" s="250" t="s">
        <v>721</v>
      </c>
      <c r="C251" s="250" t="s">
        <v>232</v>
      </c>
      <c r="D251" s="250" t="s">
        <v>236</v>
      </c>
      <c r="E251" s="251" t="s">
        <v>722</v>
      </c>
      <c r="F251" s="0" t="n">
        <v>1.32</v>
      </c>
    </row>
    <row r="252" customFormat="false" ht="15" hidden="false" customHeight="false" outlineLevel="0" collapsed="false">
      <c r="A252" s="250" t="n">
        <v>40347</v>
      </c>
      <c r="B252" s="250" t="s">
        <v>723</v>
      </c>
      <c r="C252" s="250" t="s">
        <v>232</v>
      </c>
      <c r="D252" s="250" t="s">
        <v>236</v>
      </c>
      <c r="E252" s="251" t="s">
        <v>724</v>
      </c>
      <c r="F252" s="0" t="n">
        <v>39</v>
      </c>
    </row>
    <row r="253" customFormat="false" ht="15" hidden="false" customHeight="false" outlineLevel="0" collapsed="false">
      <c r="A253" s="250" t="n">
        <v>6138</v>
      </c>
      <c r="B253" s="250" t="s">
        <v>725</v>
      </c>
      <c r="C253" s="250" t="s">
        <v>232</v>
      </c>
      <c r="D253" s="250" t="s">
        <v>236</v>
      </c>
      <c r="E253" s="251" t="s">
        <v>726</v>
      </c>
      <c r="F253" s="0" t="n">
        <v>106.42</v>
      </c>
    </row>
    <row r="254" customFormat="false" ht="15" hidden="false" customHeight="false" outlineLevel="0" collapsed="false">
      <c r="A254" s="250" t="n">
        <v>38840</v>
      </c>
      <c r="B254" s="250" t="s">
        <v>727</v>
      </c>
      <c r="C254" s="250" t="s">
        <v>232</v>
      </c>
      <c r="D254" s="250" t="s">
        <v>244</v>
      </c>
      <c r="E254" s="251" t="s">
        <v>728</v>
      </c>
      <c r="F254" s="0" t="n">
        <v>114.43</v>
      </c>
    </row>
    <row r="255" customFormat="false" ht="15" hidden="false" customHeight="false" outlineLevel="0" collapsed="false">
      <c r="A255" s="250" t="n">
        <v>38841</v>
      </c>
      <c r="B255" s="250" t="s">
        <v>729</v>
      </c>
      <c r="C255" s="250" t="s">
        <v>232</v>
      </c>
      <c r="D255" s="250" t="s">
        <v>244</v>
      </c>
      <c r="E255" s="251" t="s">
        <v>730</v>
      </c>
      <c r="F255" s="0" t="n">
        <v>64.39</v>
      </c>
    </row>
    <row r="256" customFormat="false" ht="15" hidden="false" customHeight="false" outlineLevel="0" collapsed="false">
      <c r="A256" s="250" t="n">
        <v>38842</v>
      </c>
      <c r="B256" s="250" t="s">
        <v>731</v>
      </c>
      <c r="C256" s="250" t="s">
        <v>232</v>
      </c>
      <c r="D256" s="250" t="s">
        <v>244</v>
      </c>
      <c r="E256" s="251" t="s">
        <v>732</v>
      </c>
      <c r="F256" s="0" t="n">
        <v>70.85</v>
      </c>
    </row>
    <row r="257" customFormat="false" ht="15" hidden="false" customHeight="false" outlineLevel="0" collapsed="false">
      <c r="A257" s="250" t="n">
        <v>38843</v>
      </c>
      <c r="B257" s="250" t="s">
        <v>733</v>
      </c>
      <c r="C257" s="250" t="s">
        <v>232</v>
      </c>
      <c r="D257" s="250" t="s">
        <v>244</v>
      </c>
      <c r="E257" s="251" t="s">
        <v>734</v>
      </c>
      <c r="F257" s="0" t="n">
        <v>92.01</v>
      </c>
    </row>
    <row r="258" customFormat="false" ht="15" hidden="false" customHeight="false" outlineLevel="0" collapsed="false">
      <c r="A258" s="250" t="n">
        <v>43424</v>
      </c>
      <c r="B258" s="250" t="s">
        <v>735</v>
      </c>
      <c r="C258" s="250" t="s">
        <v>232</v>
      </c>
      <c r="D258" s="250" t="s">
        <v>236</v>
      </c>
      <c r="E258" s="251" t="s">
        <v>736</v>
      </c>
      <c r="F258" s="0" t="n">
        <v>1.63</v>
      </c>
    </row>
    <row r="259" customFormat="false" ht="15" hidden="false" customHeight="false" outlineLevel="0" collapsed="false">
      <c r="A259" s="250" t="n">
        <v>43426</v>
      </c>
      <c r="B259" s="250" t="s">
        <v>737</v>
      </c>
      <c r="C259" s="250" t="s">
        <v>232</v>
      </c>
      <c r="D259" s="250" t="s">
        <v>236</v>
      </c>
      <c r="E259" s="251" t="s">
        <v>738</v>
      </c>
      <c r="F259" s="0" t="n">
        <v>307.71</v>
      </c>
    </row>
    <row r="260" customFormat="false" ht="15" hidden="false" customHeight="false" outlineLevel="0" collapsed="false">
      <c r="A260" s="250" t="n">
        <v>12565</v>
      </c>
      <c r="B260" s="250" t="s">
        <v>739</v>
      </c>
      <c r="C260" s="250" t="s">
        <v>232</v>
      </c>
      <c r="D260" s="250" t="s">
        <v>236</v>
      </c>
      <c r="E260" s="251" t="s">
        <v>740</v>
      </c>
      <c r="F260" s="0" t="n">
        <v>7075</v>
      </c>
    </row>
    <row r="261" customFormat="false" ht="15" hidden="false" customHeight="false" outlineLevel="0" collapsed="false">
      <c r="A261" s="250" t="n">
        <v>12567</v>
      </c>
      <c r="B261" s="250" t="s">
        <v>741</v>
      </c>
      <c r="C261" s="250" t="s">
        <v>232</v>
      </c>
      <c r="D261" s="250" t="s">
        <v>236</v>
      </c>
      <c r="E261" s="251" t="s">
        <v>742</v>
      </c>
      <c r="F261" s="0" t="n">
        <v>17.79</v>
      </c>
    </row>
    <row r="262" customFormat="false" ht="15" hidden="false" customHeight="false" outlineLevel="0" collapsed="false">
      <c r="A262" s="250" t="n">
        <v>12568</v>
      </c>
      <c r="B262" s="250" t="s">
        <v>743</v>
      </c>
      <c r="C262" s="250" t="s">
        <v>232</v>
      </c>
      <c r="D262" s="250" t="s">
        <v>236</v>
      </c>
      <c r="E262" s="251" t="s">
        <v>744</v>
      </c>
      <c r="F262" s="0" t="n">
        <v>3145.92</v>
      </c>
    </row>
    <row r="263" customFormat="false" ht="15" hidden="false" customHeight="false" outlineLevel="0" collapsed="false">
      <c r="A263" s="250" t="n">
        <v>43441</v>
      </c>
      <c r="B263" s="250" t="s">
        <v>745</v>
      </c>
      <c r="C263" s="250" t="s">
        <v>232</v>
      </c>
      <c r="D263" s="250" t="s">
        <v>236</v>
      </c>
      <c r="E263" s="251" t="s">
        <v>746</v>
      </c>
      <c r="F263" s="0" t="n">
        <v>1290</v>
      </c>
    </row>
    <row r="264" customFormat="false" ht="15" hidden="false" customHeight="false" outlineLevel="0" collapsed="false">
      <c r="A264" s="250" t="n">
        <v>43423</v>
      </c>
      <c r="B264" s="250" t="s">
        <v>747</v>
      </c>
      <c r="C264" s="250" t="s">
        <v>232</v>
      </c>
      <c r="D264" s="250" t="s">
        <v>236</v>
      </c>
      <c r="E264" s="251" t="s">
        <v>748</v>
      </c>
      <c r="F264" s="0" t="n">
        <v>28.66</v>
      </c>
    </row>
    <row r="265" customFormat="false" ht="15" hidden="false" customHeight="false" outlineLevel="0" collapsed="false">
      <c r="A265" s="250" t="n">
        <v>12532</v>
      </c>
      <c r="B265" s="250" t="s">
        <v>749</v>
      </c>
      <c r="C265" s="250" t="s">
        <v>232</v>
      </c>
      <c r="D265" s="250" t="s">
        <v>236</v>
      </c>
      <c r="E265" s="251" t="s">
        <v>750</v>
      </c>
      <c r="F265" s="0" t="n">
        <v>2.27</v>
      </c>
    </row>
    <row r="266" customFormat="false" ht="15" hidden="false" customHeight="false" outlineLevel="0" collapsed="false">
      <c r="A266" s="250" t="n">
        <v>43444</v>
      </c>
      <c r="B266" s="250" t="s">
        <v>751</v>
      </c>
      <c r="C266" s="250" t="s">
        <v>232</v>
      </c>
      <c r="D266" s="250" t="s">
        <v>236</v>
      </c>
      <c r="E266" s="251" t="s">
        <v>752</v>
      </c>
      <c r="F266" s="0" t="n">
        <v>2.28</v>
      </c>
    </row>
    <row r="267" customFormat="false" ht="15" hidden="false" customHeight="false" outlineLevel="0" collapsed="false">
      <c r="A267" s="250" t="n">
        <v>12551</v>
      </c>
      <c r="B267" s="250" t="s">
        <v>753</v>
      </c>
      <c r="C267" s="250" t="s">
        <v>232</v>
      </c>
      <c r="D267" s="250" t="s">
        <v>236</v>
      </c>
      <c r="E267" s="251" t="s">
        <v>754</v>
      </c>
      <c r="F267" s="0" t="n">
        <v>1.36</v>
      </c>
    </row>
    <row r="268" customFormat="false" ht="15" hidden="false" customHeight="false" outlineLevel="0" collapsed="false">
      <c r="A268" s="250" t="n">
        <v>43442</v>
      </c>
      <c r="B268" s="250" t="s">
        <v>755</v>
      </c>
      <c r="C268" s="250" t="s">
        <v>232</v>
      </c>
      <c r="D268" s="250" t="s">
        <v>236</v>
      </c>
      <c r="E268" s="251" t="s">
        <v>756</v>
      </c>
      <c r="F268" s="0" t="n">
        <v>1.41</v>
      </c>
    </row>
    <row r="269" customFormat="false" ht="15" hidden="false" customHeight="false" outlineLevel="0" collapsed="false">
      <c r="A269" s="250" t="n">
        <v>43443</v>
      </c>
      <c r="B269" s="250" t="s">
        <v>757</v>
      </c>
      <c r="C269" s="250" t="s">
        <v>232</v>
      </c>
      <c r="D269" s="250" t="s">
        <v>236</v>
      </c>
      <c r="E269" s="251" t="s">
        <v>758</v>
      </c>
      <c r="F269" s="0" t="n">
        <v>1.99</v>
      </c>
    </row>
    <row r="270" customFormat="false" ht="15" hidden="false" customHeight="false" outlineLevel="0" collapsed="false">
      <c r="A270" s="250" t="n">
        <v>12544</v>
      </c>
      <c r="B270" s="250" t="s">
        <v>759</v>
      </c>
      <c r="C270" s="250" t="s">
        <v>232</v>
      </c>
      <c r="D270" s="250" t="s">
        <v>236</v>
      </c>
      <c r="E270" s="251" t="s">
        <v>760</v>
      </c>
      <c r="F270" s="0" t="n">
        <v>2.5</v>
      </c>
    </row>
    <row r="271" customFormat="false" ht="15" hidden="false" customHeight="false" outlineLevel="0" collapsed="false">
      <c r="A271" s="250" t="n">
        <v>12547</v>
      </c>
      <c r="B271" s="250" t="s">
        <v>761</v>
      </c>
      <c r="C271" s="250" t="s">
        <v>232</v>
      </c>
      <c r="D271" s="250" t="s">
        <v>236</v>
      </c>
      <c r="E271" s="251" t="s">
        <v>762</v>
      </c>
      <c r="F271" s="0" t="n">
        <v>10.5</v>
      </c>
    </row>
    <row r="272" customFormat="false" ht="15" hidden="false" customHeight="false" outlineLevel="0" collapsed="false">
      <c r="A272" s="250" t="n">
        <v>43445</v>
      </c>
      <c r="B272" s="250" t="s">
        <v>763</v>
      </c>
      <c r="C272" s="250" t="s">
        <v>232</v>
      </c>
      <c r="D272" s="250" t="s">
        <v>236</v>
      </c>
      <c r="E272" s="251" t="s">
        <v>764</v>
      </c>
      <c r="F272" s="0" t="n">
        <v>1.36</v>
      </c>
    </row>
    <row r="273" customFormat="false" ht="15" hidden="false" customHeight="false" outlineLevel="0" collapsed="false">
      <c r="A273" s="250" t="n">
        <v>12563</v>
      </c>
      <c r="B273" s="250" t="s">
        <v>765</v>
      </c>
      <c r="C273" s="250" t="s">
        <v>232</v>
      </c>
      <c r="D273" s="250" t="s">
        <v>236</v>
      </c>
      <c r="E273" s="251" t="s">
        <v>766</v>
      </c>
      <c r="F273" s="0" t="n">
        <v>1.26</v>
      </c>
    </row>
    <row r="274" customFormat="false" ht="15" hidden="false" customHeight="false" outlineLevel="0" collapsed="false">
      <c r="A274" s="250" t="n">
        <v>43425</v>
      </c>
      <c r="B274" s="250" t="s">
        <v>767</v>
      </c>
      <c r="C274" s="250" t="s">
        <v>232</v>
      </c>
      <c r="D274" s="250" t="s">
        <v>236</v>
      </c>
      <c r="E274" s="251" t="s">
        <v>768</v>
      </c>
      <c r="F274" s="0" t="n">
        <v>8.13</v>
      </c>
    </row>
    <row r="275" customFormat="false" ht="15" hidden="false" customHeight="false" outlineLevel="0" collapsed="false">
      <c r="A275" s="250" t="n">
        <v>43446</v>
      </c>
      <c r="B275" s="250" t="s">
        <v>769</v>
      </c>
      <c r="C275" s="250" t="s">
        <v>232</v>
      </c>
      <c r="D275" s="250" t="s">
        <v>236</v>
      </c>
      <c r="E275" s="251" t="s">
        <v>770</v>
      </c>
      <c r="F275" s="0" t="n">
        <v>14.24</v>
      </c>
    </row>
    <row r="276" customFormat="false" ht="15" hidden="false" customHeight="false" outlineLevel="0" collapsed="false">
      <c r="A276" s="250" t="n">
        <v>43447</v>
      </c>
      <c r="B276" s="250" t="s">
        <v>771</v>
      </c>
      <c r="C276" s="250" t="s">
        <v>232</v>
      </c>
      <c r="D276" s="250" t="s">
        <v>236</v>
      </c>
      <c r="E276" s="251" t="s">
        <v>772</v>
      </c>
      <c r="F276" s="0" t="n">
        <v>26.89</v>
      </c>
    </row>
    <row r="277" customFormat="false" ht="15" hidden="false" customHeight="false" outlineLevel="0" collapsed="false">
      <c r="A277" s="250" t="n">
        <v>43448</v>
      </c>
      <c r="B277" s="250" t="s">
        <v>773</v>
      </c>
      <c r="C277" s="250" t="s">
        <v>232</v>
      </c>
      <c r="D277" s="250" t="s">
        <v>236</v>
      </c>
      <c r="E277" s="251" t="s">
        <v>774</v>
      </c>
      <c r="F277" s="0" t="n">
        <v>85.49</v>
      </c>
    </row>
    <row r="278" customFormat="false" ht="15" hidden="false" customHeight="false" outlineLevel="0" collapsed="false">
      <c r="A278" s="250" t="n">
        <v>13761</v>
      </c>
      <c r="B278" s="250" t="s">
        <v>775</v>
      </c>
      <c r="C278" s="250" t="s">
        <v>232</v>
      </c>
      <c r="D278" s="250" t="s">
        <v>244</v>
      </c>
      <c r="E278" s="251" t="s">
        <v>776</v>
      </c>
      <c r="F278" s="0" t="n">
        <v>131.31</v>
      </c>
    </row>
    <row r="279" customFormat="false" ht="15" hidden="false" customHeight="false" outlineLevel="0" collapsed="false">
      <c r="A279" s="250" t="n">
        <v>4814</v>
      </c>
      <c r="B279" s="250" t="s">
        <v>777</v>
      </c>
      <c r="C279" s="250" t="s">
        <v>232</v>
      </c>
      <c r="D279" s="250" t="s">
        <v>236</v>
      </c>
      <c r="E279" s="251" t="s">
        <v>778</v>
      </c>
      <c r="F279" s="0" t="n">
        <v>3.4</v>
      </c>
    </row>
    <row r="280" customFormat="false" ht="15" hidden="false" customHeight="false" outlineLevel="0" collapsed="false">
      <c r="A280" s="250" t="n">
        <v>44473</v>
      </c>
      <c r="B280" s="250" t="s">
        <v>779</v>
      </c>
      <c r="C280" s="250" t="s">
        <v>232</v>
      </c>
      <c r="D280" s="250" t="s">
        <v>244</v>
      </c>
      <c r="E280" s="251" t="s">
        <v>780</v>
      </c>
      <c r="F280" s="0" t="n">
        <v>5.2</v>
      </c>
    </row>
    <row r="281" customFormat="false" ht="15" hidden="false" customHeight="false" outlineLevel="0" collapsed="false">
      <c r="A281" s="250" t="n">
        <v>6122</v>
      </c>
      <c r="B281" s="250" t="s">
        <v>781</v>
      </c>
      <c r="C281" s="250" t="s">
        <v>575</v>
      </c>
      <c r="D281" s="250" t="s">
        <v>236</v>
      </c>
      <c r="E281" s="251" t="s">
        <v>633</v>
      </c>
      <c r="F281" s="0" t="n">
        <v>8.88</v>
      </c>
    </row>
    <row r="282" customFormat="false" ht="15" hidden="false" customHeight="false" outlineLevel="0" collapsed="false">
      <c r="A282" s="250" t="n">
        <v>40810</v>
      </c>
      <c r="B282" s="250" t="s">
        <v>782</v>
      </c>
      <c r="C282" s="250" t="s">
        <v>578</v>
      </c>
      <c r="D282" s="250" t="s">
        <v>236</v>
      </c>
      <c r="E282" s="251" t="s">
        <v>635</v>
      </c>
      <c r="F282" s="0" t="n">
        <v>10.68</v>
      </c>
    </row>
    <row r="283" customFormat="false" ht="15" hidden="false" customHeight="false" outlineLevel="0" collapsed="false">
      <c r="A283" s="250" t="n">
        <v>21100</v>
      </c>
      <c r="B283" s="250" t="s">
        <v>783</v>
      </c>
      <c r="C283" s="250" t="s">
        <v>232</v>
      </c>
      <c r="D283" s="250" t="s">
        <v>244</v>
      </c>
      <c r="E283" s="251" t="s">
        <v>784</v>
      </c>
      <c r="F283" s="0" t="n">
        <v>21.08</v>
      </c>
    </row>
    <row r="284" customFormat="false" ht="15" hidden="false" customHeight="false" outlineLevel="0" collapsed="false">
      <c r="A284" s="250" t="n">
        <v>11816</v>
      </c>
      <c r="B284" s="250" t="s">
        <v>785</v>
      </c>
      <c r="C284" s="250" t="s">
        <v>232</v>
      </c>
      <c r="D284" s="250" t="s">
        <v>244</v>
      </c>
      <c r="E284" s="251" t="s">
        <v>786</v>
      </c>
      <c r="F284" s="0" t="n">
        <v>43.2</v>
      </c>
    </row>
    <row r="285" customFormat="false" ht="15" hidden="false" customHeight="false" outlineLevel="0" collapsed="false">
      <c r="A285" s="250" t="n">
        <v>11814</v>
      </c>
      <c r="B285" s="250" t="s">
        <v>787</v>
      </c>
      <c r="C285" s="250" t="s">
        <v>232</v>
      </c>
      <c r="D285" s="250" t="s">
        <v>244</v>
      </c>
      <c r="E285" s="251" t="s">
        <v>788</v>
      </c>
      <c r="F285" s="0" t="n">
        <v>54.79</v>
      </c>
    </row>
    <row r="286" customFormat="false" ht="15" hidden="false" customHeight="false" outlineLevel="0" collapsed="false">
      <c r="A286" s="250" t="n">
        <v>14186</v>
      </c>
      <c r="B286" s="250" t="s">
        <v>789</v>
      </c>
      <c r="C286" s="250" t="s">
        <v>232</v>
      </c>
      <c r="D286" s="250" t="s">
        <v>244</v>
      </c>
      <c r="E286" s="251" t="s">
        <v>790</v>
      </c>
      <c r="F286" s="0" t="n">
        <v>6.54</v>
      </c>
    </row>
    <row r="287" customFormat="false" ht="15" hidden="false" customHeight="false" outlineLevel="0" collapsed="false">
      <c r="A287" s="250" t="n">
        <v>14185</v>
      </c>
      <c r="B287" s="250" t="s">
        <v>791</v>
      </c>
      <c r="C287" s="250" t="s">
        <v>232</v>
      </c>
      <c r="D287" s="250" t="s">
        <v>244</v>
      </c>
      <c r="E287" s="251" t="s">
        <v>792</v>
      </c>
      <c r="F287" s="0" t="n">
        <v>2.53</v>
      </c>
    </row>
    <row r="288" customFormat="false" ht="15" hidden="false" customHeight="false" outlineLevel="0" collapsed="false">
      <c r="A288" s="250" t="n">
        <v>11811</v>
      </c>
      <c r="B288" s="250" t="s">
        <v>793</v>
      </c>
      <c r="C288" s="250" t="s">
        <v>232</v>
      </c>
      <c r="D288" s="250" t="s">
        <v>244</v>
      </c>
      <c r="E288" s="251" t="s">
        <v>794</v>
      </c>
      <c r="F288" s="0" t="n">
        <v>6.79</v>
      </c>
    </row>
    <row r="289" customFormat="false" ht="15" hidden="false" customHeight="false" outlineLevel="0" collapsed="false">
      <c r="A289" s="250" t="n">
        <v>44498</v>
      </c>
      <c r="B289" s="250" t="s">
        <v>795</v>
      </c>
      <c r="C289" s="250" t="s">
        <v>232</v>
      </c>
      <c r="D289" s="250" t="s">
        <v>244</v>
      </c>
      <c r="E289" s="251" t="s">
        <v>796</v>
      </c>
      <c r="F289" s="0" t="n">
        <v>8.35</v>
      </c>
    </row>
    <row r="290" customFormat="false" ht="15" hidden="false" customHeight="false" outlineLevel="0" collapsed="false">
      <c r="A290" s="250" t="n">
        <v>34469</v>
      </c>
      <c r="B290" s="250" t="s">
        <v>797</v>
      </c>
      <c r="C290" s="250" t="s">
        <v>232</v>
      </c>
      <c r="D290" s="250" t="s">
        <v>244</v>
      </c>
      <c r="E290" s="251" t="s">
        <v>798</v>
      </c>
      <c r="F290" s="0" t="n">
        <v>28.15</v>
      </c>
    </row>
    <row r="291" customFormat="false" ht="15" hidden="false" customHeight="false" outlineLevel="0" collapsed="false">
      <c r="A291" s="250" t="n">
        <v>34476</v>
      </c>
      <c r="B291" s="250" t="s">
        <v>799</v>
      </c>
      <c r="C291" s="250" t="s">
        <v>232</v>
      </c>
      <c r="D291" s="250" t="s">
        <v>244</v>
      </c>
      <c r="E291" s="251" t="s">
        <v>800</v>
      </c>
      <c r="F291" s="0" t="n">
        <v>1.71</v>
      </c>
    </row>
    <row r="292" customFormat="false" ht="15" hidden="false" customHeight="false" outlineLevel="0" collapsed="false">
      <c r="A292" s="250" t="n">
        <v>34477</v>
      </c>
      <c r="B292" s="250" t="s">
        <v>801</v>
      </c>
      <c r="C292" s="250" t="s">
        <v>232</v>
      </c>
      <c r="D292" s="250" t="s">
        <v>244</v>
      </c>
      <c r="E292" s="251" t="s">
        <v>802</v>
      </c>
      <c r="F292" s="0" t="n">
        <v>1.19</v>
      </c>
    </row>
    <row r="293" customFormat="false" ht="15" hidden="false" customHeight="false" outlineLevel="0" collapsed="false">
      <c r="A293" s="250" t="n">
        <v>34482</v>
      </c>
      <c r="B293" s="250" t="s">
        <v>803</v>
      </c>
      <c r="C293" s="250" t="s">
        <v>232</v>
      </c>
      <c r="D293" s="250" t="s">
        <v>244</v>
      </c>
      <c r="E293" s="251" t="s">
        <v>804</v>
      </c>
      <c r="F293" s="0" t="n">
        <v>4.75</v>
      </c>
    </row>
    <row r="294" customFormat="false" ht="15" hidden="false" customHeight="false" outlineLevel="0" collapsed="false">
      <c r="A294" s="250" t="n">
        <v>34472</v>
      </c>
      <c r="B294" s="250" t="s">
        <v>805</v>
      </c>
      <c r="C294" s="250" t="s">
        <v>232</v>
      </c>
      <c r="D294" s="250" t="s">
        <v>244</v>
      </c>
      <c r="E294" s="251" t="s">
        <v>806</v>
      </c>
      <c r="F294" s="0" t="n">
        <v>6.13</v>
      </c>
    </row>
    <row r="295" customFormat="false" ht="15" hidden="false" customHeight="false" outlineLevel="0" collapsed="false">
      <c r="A295" s="250" t="n">
        <v>42425</v>
      </c>
      <c r="B295" s="250" t="s">
        <v>807</v>
      </c>
      <c r="C295" s="250" t="s">
        <v>232</v>
      </c>
      <c r="D295" s="250" t="s">
        <v>236</v>
      </c>
      <c r="E295" s="251" t="s">
        <v>808</v>
      </c>
      <c r="F295" s="0" t="n">
        <v>7.92</v>
      </c>
    </row>
    <row r="296" customFormat="false" ht="15" hidden="false" customHeight="false" outlineLevel="0" collapsed="false">
      <c r="A296" s="250" t="n">
        <v>42422</v>
      </c>
      <c r="B296" s="250" t="s">
        <v>809</v>
      </c>
      <c r="C296" s="250" t="s">
        <v>232</v>
      </c>
      <c r="D296" s="250" t="s">
        <v>233</v>
      </c>
      <c r="E296" s="251" t="s">
        <v>810</v>
      </c>
      <c r="F296" s="0" t="n">
        <v>74.13</v>
      </c>
    </row>
    <row r="297" customFormat="false" ht="15" hidden="false" customHeight="false" outlineLevel="0" collapsed="false">
      <c r="A297" s="250" t="n">
        <v>43184</v>
      </c>
      <c r="B297" s="250" t="s">
        <v>811</v>
      </c>
      <c r="C297" s="250" t="s">
        <v>232</v>
      </c>
      <c r="D297" s="250" t="s">
        <v>236</v>
      </c>
      <c r="E297" s="251" t="s">
        <v>812</v>
      </c>
      <c r="F297" s="0" t="n">
        <v>30.38</v>
      </c>
    </row>
    <row r="298" customFormat="false" ht="15" hidden="false" customHeight="false" outlineLevel="0" collapsed="false">
      <c r="A298" s="250" t="n">
        <v>42424</v>
      </c>
      <c r="B298" s="250" t="s">
        <v>813</v>
      </c>
      <c r="C298" s="250" t="s">
        <v>232</v>
      </c>
      <c r="D298" s="250" t="s">
        <v>236</v>
      </c>
      <c r="E298" s="251" t="s">
        <v>814</v>
      </c>
      <c r="F298" s="0" t="n">
        <v>36.99</v>
      </c>
    </row>
    <row r="299" customFormat="false" ht="15" hidden="false" customHeight="false" outlineLevel="0" collapsed="false">
      <c r="A299" s="250" t="n">
        <v>42421</v>
      </c>
      <c r="B299" s="250" t="s">
        <v>815</v>
      </c>
      <c r="C299" s="250" t="s">
        <v>232</v>
      </c>
      <c r="D299" s="250" t="s">
        <v>236</v>
      </c>
      <c r="E299" s="251" t="s">
        <v>816</v>
      </c>
      <c r="F299" s="0" t="n">
        <v>45.07</v>
      </c>
    </row>
    <row r="300" customFormat="false" ht="15" hidden="false" customHeight="false" outlineLevel="0" collapsed="false">
      <c r="A300" s="250" t="n">
        <v>42416</v>
      </c>
      <c r="B300" s="250" t="s">
        <v>817</v>
      </c>
      <c r="C300" s="250" t="s">
        <v>232</v>
      </c>
      <c r="D300" s="250" t="s">
        <v>236</v>
      </c>
      <c r="E300" s="251" t="s">
        <v>818</v>
      </c>
      <c r="F300" s="0" t="n">
        <v>50.41</v>
      </c>
    </row>
    <row r="301" customFormat="false" ht="15" hidden="false" customHeight="false" outlineLevel="0" collapsed="false">
      <c r="A301" s="250" t="n">
        <v>42417</v>
      </c>
      <c r="B301" s="250" t="s">
        <v>819</v>
      </c>
      <c r="C301" s="250" t="s">
        <v>232</v>
      </c>
      <c r="D301" s="250" t="s">
        <v>236</v>
      </c>
      <c r="E301" s="251" t="s">
        <v>820</v>
      </c>
      <c r="F301" s="0" t="n">
        <v>61.65</v>
      </c>
    </row>
    <row r="302" customFormat="false" ht="15" hidden="false" customHeight="false" outlineLevel="0" collapsed="false">
      <c r="A302" s="250" t="n">
        <v>42419</v>
      </c>
      <c r="B302" s="250" t="s">
        <v>821</v>
      </c>
      <c r="C302" s="250" t="s">
        <v>232</v>
      </c>
      <c r="D302" s="250" t="s">
        <v>236</v>
      </c>
      <c r="E302" s="251" t="s">
        <v>822</v>
      </c>
      <c r="F302" s="0" t="n">
        <v>73.54</v>
      </c>
    </row>
    <row r="303" customFormat="false" ht="15" hidden="false" customHeight="false" outlineLevel="0" collapsed="false">
      <c r="A303" s="250" t="n">
        <v>42420</v>
      </c>
      <c r="B303" s="250" t="s">
        <v>823</v>
      </c>
      <c r="C303" s="250" t="s">
        <v>232</v>
      </c>
      <c r="D303" s="250" t="s">
        <v>236</v>
      </c>
      <c r="E303" s="251" t="s">
        <v>824</v>
      </c>
      <c r="F303" s="0" t="n">
        <v>89.83</v>
      </c>
    </row>
    <row r="304" customFormat="false" ht="15" hidden="false" customHeight="false" outlineLevel="0" collapsed="false">
      <c r="A304" s="250" t="n">
        <v>43195</v>
      </c>
      <c r="B304" s="250" t="s">
        <v>825</v>
      </c>
      <c r="C304" s="250" t="s">
        <v>232</v>
      </c>
      <c r="D304" s="250" t="s">
        <v>236</v>
      </c>
      <c r="E304" s="251" t="s">
        <v>826</v>
      </c>
      <c r="F304" s="0" t="n">
        <v>92.99</v>
      </c>
    </row>
    <row r="305" customFormat="false" ht="15" hidden="false" customHeight="false" outlineLevel="0" collapsed="false">
      <c r="A305" s="250" t="n">
        <v>43196</v>
      </c>
      <c r="B305" s="250" t="s">
        <v>827</v>
      </c>
      <c r="C305" s="250" t="s">
        <v>232</v>
      </c>
      <c r="D305" s="250" t="s">
        <v>236</v>
      </c>
      <c r="E305" s="251" t="s">
        <v>828</v>
      </c>
      <c r="F305" s="0" t="n">
        <v>108.14</v>
      </c>
    </row>
    <row r="306" customFormat="false" ht="15" hidden="false" customHeight="false" outlineLevel="0" collapsed="false">
      <c r="A306" s="250" t="n">
        <v>43198</v>
      </c>
      <c r="B306" s="250" t="s">
        <v>829</v>
      </c>
      <c r="C306" s="250" t="s">
        <v>232</v>
      </c>
      <c r="D306" s="250" t="s">
        <v>236</v>
      </c>
      <c r="E306" s="251" t="s">
        <v>830</v>
      </c>
      <c r="F306" s="0" t="n">
        <v>117.75</v>
      </c>
    </row>
    <row r="307" customFormat="false" ht="15" hidden="false" customHeight="false" outlineLevel="0" collapsed="false">
      <c r="A307" s="250" t="n">
        <v>43199</v>
      </c>
      <c r="B307" s="250" t="s">
        <v>831</v>
      </c>
      <c r="C307" s="250" t="s">
        <v>232</v>
      </c>
      <c r="D307" s="250" t="s">
        <v>236</v>
      </c>
      <c r="E307" s="251" t="s">
        <v>832</v>
      </c>
      <c r="F307" s="0" t="n">
        <v>184.95</v>
      </c>
    </row>
    <row r="308" customFormat="false" ht="15" hidden="false" customHeight="false" outlineLevel="0" collapsed="false">
      <c r="A308" s="250" t="n">
        <v>43200</v>
      </c>
      <c r="B308" s="250" t="s">
        <v>833</v>
      </c>
      <c r="C308" s="250" t="s">
        <v>232</v>
      </c>
      <c r="D308" s="250" t="s">
        <v>236</v>
      </c>
      <c r="E308" s="251" t="s">
        <v>834</v>
      </c>
      <c r="F308" s="0" t="n">
        <v>291.04</v>
      </c>
    </row>
    <row r="309" customFormat="false" ht="15" hidden="false" customHeight="false" outlineLevel="0" collapsed="false">
      <c r="A309" s="250" t="n">
        <v>39556</v>
      </c>
      <c r="B309" s="250" t="s">
        <v>835</v>
      </c>
      <c r="C309" s="250" t="s">
        <v>232</v>
      </c>
      <c r="D309" s="250" t="s">
        <v>236</v>
      </c>
      <c r="E309" s="251" t="s">
        <v>836</v>
      </c>
      <c r="F309" s="0" t="n">
        <v>378.71</v>
      </c>
    </row>
    <row r="310" customFormat="false" ht="15" hidden="false" customHeight="false" outlineLevel="0" collapsed="false">
      <c r="A310" s="250" t="n">
        <v>39557</v>
      </c>
      <c r="B310" s="250" t="s">
        <v>837</v>
      </c>
      <c r="C310" s="250" t="s">
        <v>232</v>
      </c>
      <c r="D310" s="250" t="s">
        <v>236</v>
      </c>
      <c r="E310" s="251" t="s">
        <v>838</v>
      </c>
      <c r="F310" s="0" t="n">
        <v>625.32</v>
      </c>
    </row>
    <row r="311" customFormat="false" ht="15" hidden="false" customHeight="false" outlineLevel="0" collapsed="false">
      <c r="A311" s="250" t="n">
        <v>39559</v>
      </c>
      <c r="B311" s="250" t="s">
        <v>839</v>
      </c>
      <c r="C311" s="250" t="s">
        <v>232</v>
      </c>
      <c r="D311" s="250" t="s">
        <v>236</v>
      </c>
      <c r="E311" s="251" t="s">
        <v>840</v>
      </c>
      <c r="F311" s="0" t="n">
        <v>0.65</v>
      </c>
    </row>
    <row r="312" customFormat="false" ht="15" hidden="false" customHeight="false" outlineLevel="0" collapsed="false">
      <c r="A312" s="250" t="n">
        <v>39560</v>
      </c>
      <c r="B312" s="250" t="s">
        <v>841</v>
      </c>
      <c r="C312" s="250" t="s">
        <v>232</v>
      </c>
      <c r="D312" s="250" t="s">
        <v>236</v>
      </c>
      <c r="E312" s="251" t="s">
        <v>842</v>
      </c>
      <c r="F312" s="0" t="n">
        <v>10.1</v>
      </c>
    </row>
    <row r="313" customFormat="false" ht="15" hidden="false" customHeight="false" outlineLevel="0" collapsed="false">
      <c r="A313" s="250" t="n">
        <v>39561</v>
      </c>
      <c r="B313" s="250" t="s">
        <v>843</v>
      </c>
      <c r="C313" s="250" t="s">
        <v>232</v>
      </c>
      <c r="D313" s="250" t="s">
        <v>236</v>
      </c>
      <c r="E313" s="251" t="s">
        <v>844</v>
      </c>
      <c r="F313" s="0" t="n">
        <v>15.25</v>
      </c>
    </row>
    <row r="314" customFormat="false" ht="15" hidden="false" customHeight="false" outlineLevel="0" collapsed="false">
      <c r="A314" s="250" t="n">
        <v>43190</v>
      </c>
      <c r="B314" s="250" t="s">
        <v>845</v>
      </c>
      <c r="C314" s="250" t="s">
        <v>232</v>
      </c>
      <c r="D314" s="250" t="s">
        <v>236</v>
      </c>
      <c r="E314" s="251" t="s">
        <v>846</v>
      </c>
      <c r="F314" s="0" t="n">
        <v>66.2</v>
      </c>
    </row>
    <row r="315" customFormat="false" ht="15" hidden="false" customHeight="false" outlineLevel="0" collapsed="false">
      <c r="A315" s="250" t="n">
        <v>39555</v>
      </c>
      <c r="B315" s="250" t="s">
        <v>847</v>
      </c>
      <c r="C315" s="250" t="s">
        <v>232</v>
      </c>
      <c r="D315" s="250" t="s">
        <v>236</v>
      </c>
      <c r="E315" s="251" t="s">
        <v>848</v>
      </c>
      <c r="F315" s="0" t="n">
        <v>78.39</v>
      </c>
    </row>
    <row r="316" customFormat="false" ht="15" hidden="false" customHeight="false" outlineLevel="0" collapsed="false">
      <c r="A316" s="250" t="n">
        <v>43191</v>
      </c>
      <c r="B316" s="250" t="s">
        <v>849</v>
      </c>
      <c r="C316" s="250" t="s">
        <v>232</v>
      </c>
      <c r="D316" s="250" t="s">
        <v>236</v>
      </c>
      <c r="E316" s="251" t="s">
        <v>850</v>
      </c>
      <c r="F316" s="0" t="n">
        <v>99.38</v>
      </c>
    </row>
    <row r="317" customFormat="false" ht="15" hidden="false" customHeight="false" outlineLevel="0" collapsed="false">
      <c r="A317" s="250" t="n">
        <v>39548</v>
      </c>
      <c r="B317" s="250" t="s">
        <v>851</v>
      </c>
      <c r="C317" s="250" t="s">
        <v>232</v>
      </c>
      <c r="D317" s="250" t="s">
        <v>236</v>
      </c>
      <c r="E317" s="251" t="s">
        <v>852</v>
      </c>
      <c r="F317" s="0" t="n">
        <v>121.92</v>
      </c>
    </row>
    <row r="318" customFormat="false" ht="15" hidden="false" customHeight="false" outlineLevel="0" collapsed="false">
      <c r="A318" s="250" t="n">
        <v>43192</v>
      </c>
      <c r="B318" s="250" t="s">
        <v>853</v>
      </c>
      <c r="C318" s="250" t="s">
        <v>232</v>
      </c>
      <c r="D318" s="250" t="s">
        <v>236</v>
      </c>
      <c r="E318" s="251" t="s">
        <v>854</v>
      </c>
      <c r="F318" s="0" t="n">
        <v>128.91</v>
      </c>
    </row>
    <row r="319" customFormat="false" ht="15" hidden="false" customHeight="false" outlineLevel="0" collapsed="false">
      <c r="A319" s="250" t="n">
        <v>39554</v>
      </c>
      <c r="B319" s="250" t="s">
        <v>855</v>
      </c>
      <c r="C319" s="250" t="s">
        <v>232</v>
      </c>
      <c r="D319" s="250" t="s">
        <v>236</v>
      </c>
      <c r="E319" s="251" t="s">
        <v>856</v>
      </c>
      <c r="F319" s="0" t="n">
        <v>160.95</v>
      </c>
    </row>
    <row r="320" customFormat="false" ht="15" hidden="false" customHeight="false" outlineLevel="0" collapsed="false">
      <c r="A320" s="250" t="n">
        <v>43194</v>
      </c>
      <c r="B320" s="250" t="s">
        <v>857</v>
      </c>
      <c r="C320" s="250" t="s">
        <v>232</v>
      </c>
      <c r="D320" s="250" t="s">
        <v>236</v>
      </c>
      <c r="E320" s="251" t="s">
        <v>858</v>
      </c>
      <c r="F320" s="0" t="n">
        <v>151.41</v>
      </c>
    </row>
    <row r="321" customFormat="false" ht="15" hidden="false" customHeight="false" outlineLevel="0" collapsed="false">
      <c r="A321" s="250" t="n">
        <v>39551</v>
      </c>
      <c r="B321" s="250" t="s">
        <v>859</v>
      </c>
      <c r="C321" s="250" t="s">
        <v>232</v>
      </c>
      <c r="D321" s="250" t="s">
        <v>236</v>
      </c>
      <c r="E321" s="251" t="s">
        <v>860</v>
      </c>
      <c r="F321" s="0" t="n">
        <v>187.21</v>
      </c>
    </row>
    <row r="322" customFormat="false" ht="15" hidden="false" customHeight="false" outlineLevel="0" collapsed="false">
      <c r="A322" s="250" t="n">
        <v>43185</v>
      </c>
      <c r="B322" s="250" t="s">
        <v>861</v>
      </c>
      <c r="C322" s="250" t="s">
        <v>232</v>
      </c>
      <c r="D322" s="250" t="s">
        <v>236</v>
      </c>
      <c r="E322" s="251" t="s">
        <v>862</v>
      </c>
      <c r="F322" s="0" t="n">
        <v>2.09</v>
      </c>
    </row>
    <row r="323" customFormat="false" ht="15" hidden="false" customHeight="false" outlineLevel="0" collapsed="false">
      <c r="A323" s="250" t="n">
        <v>43186</v>
      </c>
      <c r="B323" s="250" t="s">
        <v>863</v>
      </c>
      <c r="C323" s="250" t="s">
        <v>232</v>
      </c>
      <c r="D323" s="250" t="s">
        <v>236</v>
      </c>
      <c r="E323" s="251" t="s">
        <v>864</v>
      </c>
      <c r="F323" s="0" t="n">
        <v>2.32</v>
      </c>
    </row>
    <row r="324" customFormat="false" ht="15" hidden="false" customHeight="false" outlineLevel="0" collapsed="false">
      <c r="A324" s="250" t="n">
        <v>43187</v>
      </c>
      <c r="B324" s="250" t="s">
        <v>865</v>
      </c>
      <c r="C324" s="250" t="s">
        <v>232</v>
      </c>
      <c r="D324" s="250" t="s">
        <v>236</v>
      </c>
      <c r="E324" s="251" t="s">
        <v>866</v>
      </c>
      <c r="F324" s="0" t="n">
        <v>4.59</v>
      </c>
    </row>
    <row r="325" customFormat="false" ht="15" hidden="false" customHeight="false" outlineLevel="0" collapsed="false">
      <c r="A325" s="250" t="n">
        <v>43188</v>
      </c>
      <c r="B325" s="250" t="s">
        <v>867</v>
      </c>
      <c r="C325" s="250" t="s">
        <v>232</v>
      </c>
      <c r="D325" s="250" t="s">
        <v>236</v>
      </c>
      <c r="E325" s="251" t="s">
        <v>868</v>
      </c>
      <c r="F325" s="0" t="n">
        <v>7.17</v>
      </c>
    </row>
    <row r="326" customFormat="false" ht="15" hidden="false" customHeight="false" outlineLevel="0" collapsed="false">
      <c r="A326" s="250" t="n">
        <v>43189</v>
      </c>
      <c r="B326" s="250" t="s">
        <v>869</v>
      </c>
      <c r="C326" s="250" t="s">
        <v>232</v>
      </c>
      <c r="D326" s="250" t="s">
        <v>236</v>
      </c>
      <c r="E326" s="251" t="s">
        <v>870</v>
      </c>
      <c r="F326" s="0" t="n">
        <v>2602.12</v>
      </c>
    </row>
    <row r="327" customFormat="false" ht="15" hidden="false" customHeight="false" outlineLevel="0" collapsed="false">
      <c r="A327" s="250" t="n">
        <v>39580</v>
      </c>
      <c r="B327" s="250" t="s">
        <v>871</v>
      </c>
      <c r="C327" s="250" t="s">
        <v>232</v>
      </c>
      <c r="D327" s="250" t="s">
        <v>236</v>
      </c>
      <c r="E327" s="251" t="s">
        <v>872</v>
      </c>
      <c r="F327" s="0" t="n">
        <v>96.72</v>
      </c>
    </row>
    <row r="328" customFormat="false" ht="15" hidden="false" customHeight="false" outlineLevel="0" collapsed="false">
      <c r="A328" s="250" t="n">
        <v>39577</v>
      </c>
      <c r="B328" s="250" t="s">
        <v>873</v>
      </c>
      <c r="C328" s="250" t="s">
        <v>232</v>
      </c>
      <c r="D328" s="250" t="s">
        <v>236</v>
      </c>
      <c r="E328" s="251" t="s">
        <v>874</v>
      </c>
      <c r="F328" s="0" t="n">
        <v>63.16</v>
      </c>
    </row>
    <row r="329" customFormat="false" ht="15" hidden="false" customHeight="false" outlineLevel="0" collapsed="false">
      <c r="A329" s="250" t="n">
        <v>39578</v>
      </c>
      <c r="B329" s="250" t="s">
        <v>875</v>
      </c>
      <c r="C329" s="250" t="s">
        <v>232</v>
      </c>
      <c r="D329" s="250" t="s">
        <v>236</v>
      </c>
      <c r="E329" s="251" t="s">
        <v>876</v>
      </c>
      <c r="F329" s="0" t="n">
        <v>103.91</v>
      </c>
    </row>
    <row r="330" customFormat="false" ht="15" hidden="false" customHeight="false" outlineLevel="0" collapsed="false">
      <c r="A330" s="250" t="n">
        <v>39579</v>
      </c>
      <c r="B330" s="250" t="s">
        <v>877</v>
      </c>
      <c r="C330" s="250" t="s">
        <v>232</v>
      </c>
      <c r="D330" s="250" t="s">
        <v>236</v>
      </c>
      <c r="E330" s="251" t="s">
        <v>878</v>
      </c>
      <c r="F330" s="0" t="n">
        <v>1816.26</v>
      </c>
    </row>
    <row r="331" customFormat="false" ht="15" hidden="false" customHeight="false" outlineLevel="0" collapsed="false">
      <c r="A331" s="250" t="n">
        <v>39826</v>
      </c>
      <c r="B331" s="250" t="s">
        <v>879</v>
      </c>
      <c r="C331" s="250" t="s">
        <v>232</v>
      </c>
      <c r="D331" s="250" t="s">
        <v>236</v>
      </c>
      <c r="E331" s="251" t="s">
        <v>880</v>
      </c>
      <c r="F331" s="0" t="n">
        <v>17.79</v>
      </c>
    </row>
    <row r="332" customFormat="false" ht="15" hidden="false" customHeight="false" outlineLevel="0" collapsed="false">
      <c r="A332" s="250" t="n">
        <v>10700</v>
      </c>
      <c r="B332" s="250" t="s">
        <v>881</v>
      </c>
      <c r="C332" s="250" t="s">
        <v>232</v>
      </c>
      <c r="D332" s="250" t="s">
        <v>244</v>
      </c>
      <c r="E332" s="251" t="s">
        <v>882</v>
      </c>
      <c r="F332" s="0" t="n">
        <v>3145.92</v>
      </c>
    </row>
    <row r="333" customFormat="false" ht="15" hidden="false" customHeight="false" outlineLevel="0" collapsed="false">
      <c r="A333" s="250" t="n">
        <v>346</v>
      </c>
      <c r="B333" s="250" t="s">
        <v>883</v>
      </c>
      <c r="C333" s="250" t="s">
        <v>352</v>
      </c>
      <c r="D333" s="250" t="s">
        <v>236</v>
      </c>
      <c r="E333" s="251" t="s">
        <v>884</v>
      </c>
      <c r="F333" s="0" t="n">
        <v>2378.8</v>
      </c>
    </row>
    <row r="334" customFormat="false" ht="15" hidden="false" customHeight="false" outlineLevel="0" collapsed="false">
      <c r="A334" s="250" t="n">
        <v>3312</v>
      </c>
      <c r="B334" s="250" t="s">
        <v>885</v>
      </c>
      <c r="C334" s="250" t="s">
        <v>352</v>
      </c>
      <c r="D334" s="250" t="s">
        <v>244</v>
      </c>
      <c r="E334" s="251" t="s">
        <v>886</v>
      </c>
      <c r="F334" s="0" t="n">
        <v>2536.5</v>
      </c>
    </row>
    <row r="335" customFormat="false" ht="15" hidden="false" customHeight="false" outlineLevel="0" collapsed="false">
      <c r="A335" s="250" t="n">
        <v>339</v>
      </c>
      <c r="B335" s="250" t="s">
        <v>887</v>
      </c>
      <c r="C335" s="250" t="s">
        <v>253</v>
      </c>
      <c r="D335" s="250" t="s">
        <v>236</v>
      </c>
      <c r="E335" s="251" t="s">
        <v>888</v>
      </c>
      <c r="F335" s="0" t="n">
        <v>5521.32</v>
      </c>
    </row>
    <row r="336" customFormat="false" ht="15" hidden="false" customHeight="false" outlineLevel="0" collapsed="false">
      <c r="A336" s="250" t="n">
        <v>340</v>
      </c>
      <c r="B336" s="250" t="s">
        <v>889</v>
      </c>
      <c r="C336" s="250" t="s">
        <v>253</v>
      </c>
      <c r="D336" s="250" t="s">
        <v>236</v>
      </c>
      <c r="E336" s="251" t="s">
        <v>890</v>
      </c>
      <c r="F336" s="0" t="n">
        <v>6932.76</v>
      </c>
    </row>
    <row r="337" customFormat="false" ht="15" hidden="false" customHeight="false" outlineLevel="0" collapsed="false">
      <c r="A337" s="250" t="n">
        <v>43130</v>
      </c>
      <c r="B337" s="250" t="s">
        <v>891</v>
      </c>
      <c r="C337" s="250" t="s">
        <v>352</v>
      </c>
      <c r="D337" s="250" t="s">
        <v>233</v>
      </c>
      <c r="E337" s="251" t="s">
        <v>892</v>
      </c>
      <c r="F337" s="0" t="n">
        <v>8980.63</v>
      </c>
    </row>
    <row r="338" customFormat="false" ht="15" hidden="false" customHeight="false" outlineLevel="0" collapsed="false">
      <c r="A338" s="250" t="n">
        <v>344</v>
      </c>
      <c r="B338" s="250" t="s">
        <v>893</v>
      </c>
      <c r="C338" s="250" t="s">
        <v>352</v>
      </c>
      <c r="D338" s="250" t="s">
        <v>236</v>
      </c>
      <c r="E338" s="251" t="s">
        <v>894</v>
      </c>
      <c r="F338" s="0" t="n">
        <v>3433.85</v>
      </c>
    </row>
    <row r="339" customFormat="false" ht="15" hidden="false" customHeight="false" outlineLevel="0" collapsed="false">
      <c r="A339" s="250" t="n">
        <v>345</v>
      </c>
      <c r="B339" s="250" t="s">
        <v>895</v>
      </c>
      <c r="C339" s="250" t="s">
        <v>352</v>
      </c>
      <c r="D339" s="250" t="s">
        <v>236</v>
      </c>
      <c r="E339" s="251" t="s">
        <v>896</v>
      </c>
      <c r="F339" s="0" t="n">
        <v>202992.51</v>
      </c>
    </row>
    <row r="340" customFormat="false" ht="15" hidden="false" customHeight="false" outlineLevel="0" collapsed="false">
      <c r="A340" s="250" t="n">
        <v>43131</v>
      </c>
      <c r="B340" s="250" t="s">
        <v>897</v>
      </c>
      <c r="C340" s="250" t="s">
        <v>352</v>
      </c>
      <c r="D340" s="250" t="s">
        <v>236</v>
      </c>
      <c r="E340" s="251" t="s">
        <v>898</v>
      </c>
      <c r="F340" s="0" t="n">
        <v>5042.81</v>
      </c>
    </row>
    <row r="341" customFormat="false" ht="15" hidden="false" customHeight="false" outlineLevel="0" collapsed="false">
      <c r="A341" s="250" t="n">
        <v>3313</v>
      </c>
      <c r="B341" s="250" t="s">
        <v>899</v>
      </c>
      <c r="C341" s="250" t="s">
        <v>352</v>
      </c>
      <c r="D341" s="250" t="s">
        <v>244</v>
      </c>
      <c r="E341" s="251" t="s">
        <v>900</v>
      </c>
      <c r="F341" s="0" t="n">
        <v>7800.6</v>
      </c>
    </row>
    <row r="342" customFormat="false" ht="15" hidden="false" customHeight="false" outlineLevel="0" collapsed="false">
      <c r="A342" s="250" t="n">
        <v>43132</v>
      </c>
      <c r="B342" s="250" t="s">
        <v>901</v>
      </c>
      <c r="C342" s="250" t="s">
        <v>352</v>
      </c>
      <c r="D342" s="250" t="s">
        <v>236</v>
      </c>
      <c r="E342" s="251" t="s">
        <v>892</v>
      </c>
      <c r="F342" s="0" t="n">
        <v>2400</v>
      </c>
    </row>
    <row r="343" customFormat="false" ht="15" hidden="false" customHeight="false" outlineLevel="0" collapsed="false">
      <c r="A343" s="250" t="n">
        <v>366</v>
      </c>
      <c r="B343" s="250" t="s">
        <v>902</v>
      </c>
      <c r="C343" s="250" t="s">
        <v>572</v>
      </c>
      <c r="D343" s="250" t="s">
        <v>233</v>
      </c>
      <c r="E343" s="251" t="s">
        <v>903</v>
      </c>
      <c r="F343" s="0" t="n">
        <v>4068.34</v>
      </c>
    </row>
    <row r="344" customFormat="false" ht="15" hidden="false" customHeight="false" outlineLevel="0" collapsed="false">
      <c r="A344" s="250" t="n">
        <v>367</v>
      </c>
      <c r="B344" s="250" t="s">
        <v>904</v>
      </c>
      <c r="C344" s="250" t="s">
        <v>572</v>
      </c>
      <c r="D344" s="250" t="s">
        <v>233</v>
      </c>
      <c r="E344" s="251" t="s">
        <v>905</v>
      </c>
      <c r="F344" s="0" t="n">
        <v>5399.47</v>
      </c>
    </row>
    <row r="345" customFormat="false" ht="15" hidden="false" customHeight="false" outlineLevel="0" collapsed="false">
      <c r="A345" s="250" t="n">
        <v>370</v>
      </c>
      <c r="B345" s="250" t="s">
        <v>906</v>
      </c>
      <c r="C345" s="250" t="s">
        <v>572</v>
      </c>
      <c r="D345" s="250" t="s">
        <v>233</v>
      </c>
      <c r="E345" s="251" t="s">
        <v>907</v>
      </c>
      <c r="F345" s="0" t="n">
        <v>1795.17</v>
      </c>
    </row>
    <row r="346" customFormat="false" ht="15" hidden="false" customHeight="false" outlineLevel="0" collapsed="false">
      <c r="A346" s="250" t="n">
        <v>368</v>
      </c>
      <c r="B346" s="250" t="s">
        <v>908</v>
      </c>
      <c r="C346" s="250" t="s">
        <v>572</v>
      </c>
      <c r="D346" s="250" t="s">
        <v>236</v>
      </c>
      <c r="E346" s="251" t="s">
        <v>909</v>
      </c>
      <c r="F346" s="0" t="n">
        <v>2665</v>
      </c>
    </row>
    <row r="347" customFormat="false" ht="15" hidden="false" customHeight="false" outlineLevel="0" collapsed="false">
      <c r="A347" s="250" t="n">
        <v>11075</v>
      </c>
      <c r="B347" s="250" t="s">
        <v>910</v>
      </c>
      <c r="C347" s="250" t="s">
        <v>572</v>
      </c>
      <c r="D347" s="250" t="s">
        <v>236</v>
      </c>
      <c r="E347" s="251" t="s">
        <v>911</v>
      </c>
      <c r="F347" s="0" t="n">
        <v>3683.28</v>
      </c>
    </row>
    <row r="348" customFormat="false" ht="15" hidden="false" customHeight="false" outlineLevel="0" collapsed="false">
      <c r="A348" s="250" t="n">
        <v>1381</v>
      </c>
      <c r="B348" s="250" t="s">
        <v>912</v>
      </c>
      <c r="C348" s="250" t="s">
        <v>352</v>
      </c>
      <c r="D348" s="250" t="s">
        <v>233</v>
      </c>
      <c r="E348" s="251" t="s">
        <v>913</v>
      </c>
      <c r="F348" s="0" t="n">
        <v>1603.25</v>
      </c>
    </row>
    <row r="349" customFormat="false" ht="15" hidden="false" customHeight="false" outlineLevel="0" collapsed="false">
      <c r="A349" s="250" t="n">
        <v>34353</v>
      </c>
      <c r="B349" s="250" t="s">
        <v>914</v>
      </c>
      <c r="C349" s="250" t="s">
        <v>352</v>
      </c>
      <c r="D349" s="250" t="s">
        <v>236</v>
      </c>
      <c r="E349" s="251" t="s">
        <v>290</v>
      </c>
      <c r="F349" s="0" t="n">
        <v>14597.41</v>
      </c>
    </row>
    <row r="350" customFormat="false" ht="15" hidden="false" customHeight="false" outlineLevel="0" collapsed="false">
      <c r="A350" s="250" t="n">
        <v>37595</v>
      </c>
      <c r="B350" s="250" t="s">
        <v>915</v>
      </c>
      <c r="C350" s="250" t="s">
        <v>352</v>
      </c>
      <c r="D350" s="250" t="s">
        <v>236</v>
      </c>
      <c r="E350" s="251" t="s">
        <v>916</v>
      </c>
      <c r="F350" s="0" t="n">
        <v>6911.42</v>
      </c>
    </row>
    <row r="351" customFormat="false" ht="15" hidden="false" customHeight="false" outlineLevel="0" collapsed="false">
      <c r="A351" s="250" t="n">
        <v>37596</v>
      </c>
      <c r="B351" s="250" t="s">
        <v>917</v>
      </c>
      <c r="C351" s="250" t="s">
        <v>352</v>
      </c>
      <c r="D351" s="250" t="s">
        <v>236</v>
      </c>
      <c r="E351" s="251" t="s">
        <v>918</v>
      </c>
      <c r="F351" s="0" t="n">
        <v>7748.27</v>
      </c>
    </row>
    <row r="352" customFormat="false" ht="15" hidden="false" customHeight="false" outlineLevel="0" collapsed="false">
      <c r="A352" s="250" t="n">
        <v>371</v>
      </c>
      <c r="B352" s="250" t="s">
        <v>919</v>
      </c>
      <c r="C352" s="250" t="s">
        <v>352</v>
      </c>
      <c r="D352" s="250" t="s">
        <v>236</v>
      </c>
      <c r="E352" s="251" t="s">
        <v>920</v>
      </c>
      <c r="F352" s="0" t="n">
        <v>8753.9</v>
      </c>
    </row>
    <row r="353" customFormat="false" ht="15" hidden="false" customHeight="false" outlineLevel="0" collapsed="false">
      <c r="A353" s="250" t="n">
        <v>37553</v>
      </c>
      <c r="B353" s="250" t="s">
        <v>921</v>
      </c>
      <c r="C353" s="250" t="s">
        <v>352</v>
      </c>
      <c r="D353" s="250" t="s">
        <v>236</v>
      </c>
      <c r="E353" s="251" t="s">
        <v>922</v>
      </c>
      <c r="F353" s="0" t="n">
        <v>12031.59</v>
      </c>
    </row>
    <row r="354" customFormat="false" ht="15" hidden="false" customHeight="false" outlineLevel="0" collapsed="false">
      <c r="A354" s="250" t="n">
        <v>37552</v>
      </c>
      <c r="B354" s="250" t="s">
        <v>923</v>
      </c>
      <c r="C354" s="250" t="s">
        <v>352</v>
      </c>
      <c r="D354" s="250" t="s">
        <v>236</v>
      </c>
      <c r="E354" s="251" t="s">
        <v>924</v>
      </c>
      <c r="F354" s="0" t="n">
        <v>4236.49</v>
      </c>
    </row>
    <row r="355" customFormat="false" ht="15" hidden="false" customHeight="false" outlineLevel="0" collapsed="false">
      <c r="A355" s="250" t="n">
        <v>36880</v>
      </c>
      <c r="B355" s="250" t="s">
        <v>925</v>
      </c>
      <c r="C355" s="250" t="s">
        <v>352</v>
      </c>
      <c r="D355" s="250" t="s">
        <v>236</v>
      </c>
      <c r="E355" s="251" t="s">
        <v>926</v>
      </c>
      <c r="F355" s="0" t="n">
        <v>5250.52</v>
      </c>
    </row>
    <row r="356" customFormat="false" ht="15" hidden="false" customHeight="false" outlineLevel="0" collapsed="false">
      <c r="A356" s="250" t="n">
        <v>34355</v>
      </c>
      <c r="B356" s="250" t="s">
        <v>927</v>
      </c>
      <c r="C356" s="250" t="s">
        <v>352</v>
      </c>
      <c r="D356" s="250" t="s">
        <v>236</v>
      </c>
      <c r="E356" s="251" t="s">
        <v>280</v>
      </c>
      <c r="F356" s="0" t="n">
        <v>7802.15</v>
      </c>
    </row>
    <row r="357" customFormat="false" ht="15" hidden="false" customHeight="false" outlineLevel="0" collapsed="false">
      <c r="A357" s="250" t="n">
        <v>130</v>
      </c>
      <c r="B357" s="250" t="s">
        <v>928</v>
      </c>
      <c r="C357" s="250" t="s">
        <v>352</v>
      </c>
      <c r="D357" s="250" t="s">
        <v>236</v>
      </c>
      <c r="E357" s="251" t="s">
        <v>346</v>
      </c>
      <c r="F357" s="0" t="n">
        <v>8088.05</v>
      </c>
    </row>
    <row r="358" customFormat="false" ht="15" hidden="false" customHeight="false" outlineLevel="0" collapsed="false">
      <c r="A358" s="250" t="n">
        <v>135</v>
      </c>
      <c r="B358" s="250" t="s">
        <v>929</v>
      </c>
      <c r="C358" s="250" t="s">
        <v>352</v>
      </c>
      <c r="D358" s="250" t="s">
        <v>236</v>
      </c>
      <c r="E358" s="251" t="s">
        <v>930</v>
      </c>
      <c r="F358" s="0" t="n">
        <v>9281.63</v>
      </c>
    </row>
    <row r="359" customFormat="false" ht="15" hidden="false" customHeight="false" outlineLevel="0" collapsed="false">
      <c r="A359" s="250" t="n">
        <v>36886</v>
      </c>
      <c r="B359" s="250" t="s">
        <v>931</v>
      </c>
      <c r="C359" s="250" t="s">
        <v>352</v>
      </c>
      <c r="D359" s="250" t="s">
        <v>236</v>
      </c>
      <c r="E359" s="251" t="s">
        <v>932</v>
      </c>
      <c r="F359" s="0" t="n">
        <v>5069.35</v>
      </c>
    </row>
    <row r="360" customFormat="false" ht="15" hidden="false" customHeight="false" outlineLevel="0" collapsed="false">
      <c r="A360" s="250" t="n">
        <v>38546</v>
      </c>
      <c r="B360" s="250" t="s">
        <v>933</v>
      </c>
      <c r="C360" s="250" t="s">
        <v>572</v>
      </c>
      <c r="D360" s="250" t="s">
        <v>236</v>
      </c>
      <c r="E360" s="251" t="s">
        <v>934</v>
      </c>
      <c r="F360" s="0" t="n">
        <v>5458.58</v>
      </c>
    </row>
    <row r="361" customFormat="false" ht="15" hidden="false" customHeight="false" outlineLevel="0" collapsed="false">
      <c r="A361" s="250" t="n">
        <v>34549</v>
      </c>
      <c r="B361" s="250" t="s">
        <v>935</v>
      </c>
      <c r="C361" s="250" t="s">
        <v>572</v>
      </c>
      <c r="D361" s="250" t="s">
        <v>236</v>
      </c>
      <c r="E361" s="251" t="s">
        <v>936</v>
      </c>
      <c r="F361" s="0" t="n">
        <v>8066.74</v>
      </c>
    </row>
    <row r="362" customFormat="false" ht="15" hidden="false" customHeight="false" outlineLevel="0" collapsed="false">
      <c r="A362" s="250" t="n">
        <v>6081</v>
      </c>
      <c r="B362" s="250" t="s">
        <v>937</v>
      </c>
      <c r="C362" s="250" t="s">
        <v>572</v>
      </c>
      <c r="D362" s="250" t="s">
        <v>236</v>
      </c>
      <c r="E362" s="251" t="s">
        <v>938</v>
      </c>
      <c r="F362" s="0" t="n">
        <v>9332.43</v>
      </c>
    </row>
    <row r="363" customFormat="false" ht="15" hidden="false" customHeight="false" outlineLevel="0" collapsed="false">
      <c r="A363" s="250" t="n">
        <v>6077</v>
      </c>
      <c r="B363" s="250" t="s">
        <v>939</v>
      </c>
      <c r="C363" s="250" t="s">
        <v>572</v>
      </c>
      <c r="D363" s="250" t="s">
        <v>236</v>
      </c>
      <c r="E363" s="251" t="s">
        <v>940</v>
      </c>
      <c r="F363" s="0" t="n">
        <v>9762.91</v>
      </c>
    </row>
    <row r="364" customFormat="false" ht="15" hidden="false" customHeight="false" outlineLevel="0" collapsed="false">
      <c r="A364" s="250" t="n">
        <v>6079</v>
      </c>
      <c r="B364" s="250" t="s">
        <v>941</v>
      </c>
      <c r="C364" s="250" t="s">
        <v>572</v>
      </c>
      <c r="D364" s="250" t="s">
        <v>236</v>
      </c>
      <c r="E364" s="251" t="s">
        <v>942</v>
      </c>
      <c r="F364" s="0" t="n">
        <v>1440.74</v>
      </c>
    </row>
    <row r="365" customFormat="false" ht="15" hidden="false" customHeight="false" outlineLevel="0" collapsed="false">
      <c r="A365" s="250" t="n">
        <v>1091</v>
      </c>
      <c r="B365" s="250" t="s">
        <v>943</v>
      </c>
      <c r="C365" s="250" t="s">
        <v>232</v>
      </c>
      <c r="D365" s="250" t="s">
        <v>236</v>
      </c>
      <c r="E365" s="251" t="s">
        <v>944</v>
      </c>
      <c r="F365" s="0" t="n">
        <v>1558.52</v>
      </c>
    </row>
    <row r="366" customFormat="false" ht="15" hidden="false" customHeight="false" outlineLevel="0" collapsed="false">
      <c r="A366" s="250" t="n">
        <v>1094</v>
      </c>
      <c r="B366" s="250" t="s">
        <v>945</v>
      </c>
      <c r="C366" s="250" t="s">
        <v>232</v>
      </c>
      <c r="D366" s="250" t="s">
        <v>236</v>
      </c>
      <c r="E366" s="251" t="s">
        <v>946</v>
      </c>
      <c r="F366" s="0" t="n">
        <v>2073.04</v>
      </c>
    </row>
    <row r="367" customFormat="false" ht="15" hidden="false" customHeight="false" outlineLevel="0" collapsed="false">
      <c r="A367" s="250" t="n">
        <v>1095</v>
      </c>
      <c r="B367" s="250" t="s">
        <v>947</v>
      </c>
      <c r="C367" s="250" t="s">
        <v>232</v>
      </c>
      <c r="D367" s="250" t="s">
        <v>236</v>
      </c>
      <c r="E367" s="251" t="s">
        <v>948</v>
      </c>
      <c r="F367" s="0" t="n">
        <v>2311.76</v>
      </c>
    </row>
    <row r="368" customFormat="false" ht="15" hidden="false" customHeight="false" outlineLevel="0" collapsed="false">
      <c r="A368" s="250" t="n">
        <v>1092</v>
      </c>
      <c r="B368" s="250" t="s">
        <v>949</v>
      </c>
      <c r="C368" s="250" t="s">
        <v>232</v>
      </c>
      <c r="D368" s="250" t="s">
        <v>233</v>
      </c>
      <c r="E368" s="251" t="s">
        <v>950</v>
      </c>
      <c r="F368" s="0" t="n">
        <v>2715.5</v>
      </c>
    </row>
    <row r="369" customFormat="false" ht="15" hidden="false" customHeight="false" outlineLevel="0" collapsed="false">
      <c r="A369" s="250" t="n">
        <v>1093</v>
      </c>
      <c r="B369" s="250" t="s">
        <v>951</v>
      </c>
      <c r="C369" s="250" t="s">
        <v>232</v>
      </c>
      <c r="D369" s="250" t="s">
        <v>236</v>
      </c>
      <c r="E369" s="251" t="s">
        <v>952</v>
      </c>
      <c r="F369" s="0" t="n">
        <v>3056.96</v>
      </c>
    </row>
    <row r="370" customFormat="false" ht="15" hidden="false" customHeight="false" outlineLevel="0" collapsed="false">
      <c r="A370" s="250" t="n">
        <v>1090</v>
      </c>
      <c r="B370" s="250" t="s">
        <v>953</v>
      </c>
      <c r="C370" s="250" t="s">
        <v>232</v>
      </c>
      <c r="D370" s="250" t="s">
        <v>236</v>
      </c>
      <c r="E370" s="251" t="s">
        <v>954</v>
      </c>
      <c r="F370" s="0" t="n">
        <v>1234.24</v>
      </c>
    </row>
    <row r="371" customFormat="false" ht="15" hidden="false" customHeight="false" outlineLevel="0" collapsed="false">
      <c r="A371" s="250" t="n">
        <v>1096</v>
      </c>
      <c r="B371" s="250" t="s">
        <v>955</v>
      </c>
      <c r="C371" s="250" t="s">
        <v>232</v>
      </c>
      <c r="D371" s="250" t="s">
        <v>236</v>
      </c>
      <c r="E371" s="251" t="s">
        <v>956</v>
      </c>
      <c r="F371" s="0" t="n">
        <v>1359.03</v>
      </c>
    </row>
    <row r="372" customFormat="false" ht="15" hidden="false" customHeight="false" outlineLevel="0" collapsed="false">
      <c r="A372" s="250" t="n">
        <v>1097</v>
      </c>
      <c r="B372" s="250" t="s">
        <v>957</v>
      </c>
      <c r="C372" s="250" t="s">
        <v>232</v>
      </c>
      <c r="D372" s="250" t="s">
        <v>236</v>
      </c>
      <c r="E372" s="251" t="s">
        <v>958</v>
      </c>
      <c r="F372" s="0" t="n">
        <v>3862.14</v>
      </c>
    </row>
    <row r="373" customFormat="false" ht="15" hidden="false" customHeight="false" outlineLevel="0" collapsed="false">
      <c r="A373" s="250" t="n">
        <v>378</v>
      </c>
      <c r="B373" s="250" t="s">
        <v>959</v>
      </c>
      <c r="C373" s="250" t="s">
        <v>575</v>
      </c>
      <c r="D373" s="250" t="s">
        <v>236</v>
      </c>
      <c r="E373" s="251" t="s">
        <v>960</v>
      </c>
      <c r="F373" s="0" t="n">
        <v>4073.77</v>
      </c>
    </row>
    <row r="374" customFormat="false" ht="15" hidden="false" customHeight="false" outlineLevel="0" collapsed="false">
      <c r="A374" s="250" t="n">
        <v>40911</v>
      </c>
      <c r="B374" s="250" t="s">
        <v>961</v>
      </c>
      <c r="C374" s="250" t="s">
        <v>578</v>
      </c>
      <c r="D374" s="250" t="s">
        <v>236</v>
      </c>
      <c r="E374" s="251" t="s">
        <v>962</v>
      </c>
      <c r="F374" s="0" t="n">
        <v>5405.94</v>
      </c>
    </row>
    <row r="375" customFormat="false" ht="15" hidden="false" customHeight="false" outlineLevel="0" collapsed="false">
      <c r="A375" s="250" t="n">
        <v>33939</v>
      </c>
      <c r="B375" s="250" t="s">
        <v>963</v>
      </c>
      <c r="C375" s="250" t="s">
        <v>575</v>
      </c>
      <c r="D375" s="250" t="s">
        <v>236</v>
      </c>
      <c r="E375" s="251" t="s">
        <v>964</v>
      </c>
      <c r="F375" s="0" t="n">
        <v>6550.01</v>
      </c>
    </row>
    <row r="376" customFormat="false" ht="15" hidden="false" customHeight="false" outlineLevel="0" collapsed="false">
      <c r="A376" s="250" t="n">
        <v>40815</v>
      </c>
      <c r="B376" s="250" t="s">
        <v>965</v>
      </c>
      <c r="C376" s="250" t="s">
        <v>578</v>
      </c>
      <c r="D376" s="250" t="s">
        <v>236</v>
      </c>
      <c r="E376" s="251" t="s">
        <v>966</v>
      </c>
      <c r="F376" s="0" t="n">
        <v>7367.67</v>
      </c>
    </row>
    <row r="377" customFormat="false" ht="15" hidden="false" customHeight="false" outlineLevel="0" collapsed="false">
      <c r="A377" s="250" t="n">
        <v>34760</v>
      </c>
      <c r="B377" s="250" t="s">
        <v>967</v>
      </c>
      <c r="C377" s="250" t="s">
        <v>575</v>
      </c>
      <c r="D377" s="250" t="s">
        <v>236</v>
      </c>
      <c r="E377" s="251" t="s">
        <v>964</v>
      </c>
      <c r="F377" s="0" t="n">
        <v>58060.27</v>
      </c>
    </row>
    <row r="378" customFormat="false" ht="15" hidden="false" customHeight="false" outlineLevel="0" collapsed="false">
      <c r="A378" s="250" t="n">
        <v>40935</v>
      </c>
      <c r="B378" s="250" t="s">
        <v>968</v>
      </c>
      <c r="C378" s="250" t="s">
        <v>578</v>
      </c>
      <c r="D378" s="250" t="s">
        <v>236</v>
      </c>
      <c r="E378" s="251" t="s">
        <v>969</v>
      </c>
      <c r="F378" s="0" t="n">
        <v>18172.74</v>
      </c>
    </row>
    <row r="379" customFormat="false" ht="15" hidden="false" customHeight="false" outlineLevel="0" collapsed="false">
      <c r="A379" s="250" t="n">
        <v>33952</v>
      </c>
      <c r="B379" s="250" t="s">
        <v>970</v>
      </c>
      <c r="C379" s="250" t="s">
        <v>575</v>
      </c>
      <c r="D379" s="250" t="s">
        <v>236</v>
      </c>
      <c r="E379" s="251" t="s">
        <v>971</v>
      </c>
      <c r="F379" s="0" t="n">
        <v>23452.28</v>
      </c>
    </row>
    <row r="380" customFormat="false" ht="15" hidden="false" customHeight="false" outlineLevel="0" collapsed="false">
      <c r="A380" s="250" t="n">
        <v>40816</v>
      </c>
      <c r="B380" s="250" t="s">
        <v>972</v>
      </c>
      <c r="C380" s="250" t="s">
        <v>578</v>
      </c>
      <c r="D380" s="250" t="s">
        <v>236</v>
      </c>
      <c r="E380" s="251" t="s">
        <v>973</v>
      </c>
      <c r="F380" s="0" t="n">
        <v>34121.23</v>
      </c>
    </row>
    <row r="381" customFormat="false" ht="15" hidden="false" customHeight="false" outlineLevel="0" collapsed="false">
      <c r="A381" s="250" t="n">
        <v>33953</v>
      </c>
      <c r="B381" s="250" t="s">
        <v>974</v>
      </c>
      <c r="C381" s="250" t="s">
        <v>575</v>
      </c>
      <c r="D381" s="250" t="s">
        <v>236</v>
      </c>
      <c r="E381" s="251" t="s">
        <v>975</v>
      </c>
      <c r="F381" s="0" t="n">
        <v>4190.71</v>
      </c>
    </row>
    <row r="382" customFormat="false" ht="15" hidden="false" customHeight="false" outlineLevel="0" collapsed="false">
      <c r="A382" s="250" t="n">
        <v>40817</v>
      </c>
      <c r="B382" s="250" t="s">
        <v>976</v>
      </c>
      <c r="C382" s="250" t="s">
        <v>578</v>
      </c>
      <c r="D382" s="250" t="s">
        <v>236</v>
      </c>
      <c r="E382" s="251" t="s">
        <v>977</v>
      </c>
      <c r="F382" s="0" t="n">
        <v>12306.9</v>
      </c>
    </row>
    <row r="383" customFormat="false" ht="15" hidden="false" customHeight="false" outlineLevel="0" collapsed="false">
      <c r="A383" s="250" t="n">
        <v>13348</v>
      </c>
      <c r="B383" s="250" t="s">
        <v>978</v>
      </c>
      <c r="C383" s="250" t="s">
        <v>232</v>
      </c>
      <c r="D383" s="250" t="s">
        <v>244</v>
      </c>
      <c r="E383" s="251" t="s">
        <v>979</v>
      </c>
      <c r="F383" s="0" t="n">
        <v>16.58</v>
      </c>
    </row>
    <row r="384" customFormat="false" ht="15" hidden="false" customHeight="false" outlineLevel="0" collapsed="false">
      <c r="A384" s="250" t="n">
        <v>39211</v>
      </c>
      <c r="B384" s="250" t="s">
        <v>980</v>
      </c>
      <c r="C384" s="250" t="s">
        <v>232</v>
      </c>
      <c r="D384" s="250" t="s">
        <v>236</v>
      </c>
      <c r="E384" s="251" t="s">
        <v>981</v>
      </c>
      <c r="F384" s="0" t="n">
        <v>21.12</v>
      </c>
    </row>
    <row r="385" customFormat="false" ht="15" hidden="false" customHeight="false" outlineLevel="0" collapsed="false">
      <c r="A385" s="250" t="n">
        <v>39212</v>
      </c>
      <c r="B385" s="250" t="s">
        <v>982</v>
      </c>
      <c r="C385" s="250" t="s">
        <v>232</v>
      </c>
      <c r="D385" s="250" t="s">
        <v>236</v>
      </c>
      <c r="E385" s="251" t="s">
        <v>983</v>
      </c>
      <c r="F385" s="0" t="n">
        <v>0.85</v>
      </c>
    </row>
    <row r="386" customFormat="false" ht="15" hidden="false" customHeight="false" outlineLevel="0" collapsed="false">
      <c r="A386" s="250" t="n">
        <v>39208</v>
      </c>
      <c r="B386" s="250" t="s">
        <v>984</v>
      </c>
      <c r="C386" s="250" t="s">
        <v>232</v>
      </c>
      <c r="D386" s="250" t="s">
        <v>236</v>
      </c>
      <c r="E386" s="251" t="s">
        <v>329</v>
      </c>
      <c r="F386" s="0" t="n">
        <v>0.77</v>
      </c>
    </row>
    <row r="387" customFormat="false" ht="15" hidden="false" customHeight="false" outlineLevel="0" collapsed="false">
      <c r="A387" s="250" t="n">
        <v>39210</v>
      </c>
      <c r="B387" s="250" t="s">
        <v>985</v>
      </c>
      <c r="C387" s="250" t="s">
        <v>232</v>
      </c>
      <c r="D387" s="250" t="s">
        <v>236</v>
      </c>
      <c r="E387" s="251" t="s">
        <v>986</v>
      </c>
      <c r="F387" s="0" t="n">
        <v>14</v>
      </c>
    </row>
    <row r="388" customFormat="false" ht="15" hidden="false" customHeight="false" outlineLevel="0" collapsed="false">
      <c r="A388" s="250" t="n">
        <v>39214</v>
      </c>
      <c r="B388" s="250" t="s">
        <v>987</v>
      </c>
      <c r="C388" s="250" t="s">
        <v>232</v>
      </c>
      <c r="D388" s="250" t="s">
        <v>236</v>
      </c>
      <c r="E388" s="251" t="s">
        <v>988</v>
      </c>
      <c r="F388" s="0" t="n">
        <v>18.4</v>
      </c>
    </row>
    <row r="389" customFormat="false" ht="15" hidden="false" customHeight="false" outlineLevel="0" collapsed="false">
      <c r="A389" s="250" t="n">
        <v>39213</v>
      </c>
      <c r="B389" s="250" t="s">
        <v>989</v>
      </c>
      <c r="C389" s="250" t="s">
        <v>232</v>
      </c>
      <c r="D389" s="250" t="s">
        <v>236</v>
      </c>
      <c r="E389" s="251" t="s">
        <v>627</v>
      </c>
      <c r="F389" s="0" t="n">
        <v>19.97</v>
      </c>
    </row>
    <row r="390" customFormat="false" ht="15" hidden="false" customHeight="false" outlineLevel="0" collapsed="false">
      <c r="A390" s="250" t="n">
        <v>39209</v>
      </c>
      <c r="B390" s="250" t="s">
        <v>990</v>
      </c>
      <c r="C390" s="250" t="s">
        <v>232</v>
      </c>
      <c r="D390" s="250" t="s">
        <v>236</v>
      </c>
      <c r="E390" s="251" t="s">
        <v>991</v>
      </c>
      <c r="F390" s="0" t="n">
        <v>16.26</v>
      </c>
    </row>
    <row r="391" customFormat="false" ht="15" hidden="false" customHeight="false" outlineLevel="0" collapsed="false">
      <c r="A391" s="250" t="n">
        <v>39207</v>
      </c>
      <c r="B391" s="250" t="s">
        <v>992</v>
      </c>
      <c r="C391" s="250" t="s">
        <v>232</v>
      </c>
      <c r="D391" s="250" t="s">
        <v>236</v>
      </c>
      <c r="E391" s="251" t="s">
        <v>986</v>
      </c>
      <c r="F391" s="0" t="n">
        <v>27.18</v>
      </c>
    </row>
    <row r="392" customFormat="false" ht="15" hidden="false" customHeight="false" outlineLevel="0" collapsed="false">
      <c r="A392" s="250" t="n">
        <v>39215</v>
      </c>
      <c r="B392" s="250" t="s">
        <v>993</v>
      </c>
      <c r="C392" s="250" t="s">
        <v>232</v>
      </c>
      <c r="D392" s="250" t="s">
        <v>236</v>
      </c>
      <c r="E392" s="251" t="s">
        <v>994</v>
      </c>
      <c r="F392" s="0" t="n">
        <v>14</v>
      </c>
    </row>
    <row r="393" customFormat="false" ht="15" hidden="false" customHeight="false" outlineLevel="0" collapsed="false">
      <c r="A393" s="250" t="n">
        <v>39216</v>
      </c>
      <c r="B393" s="250" t="s">
        <v>995</v>
      </c>
      <c r="C393" s="250" t="s">
        <v>232</v>
      </c>
      <c r="D393" s="250" t="s">
        <v>236</v>
      </c>
      <c r="E393" s="251" t="s">
        <v>996</v>
      </c>
      <c r="F393" s="0" t="n">
        <v>66.56</v>
      </c>
    </row>
    <row r="394" customFormat="false" ht="15" hidden="false" customHeight="false" outlineLevel="0" collapsed="false">
      <c r="A394" s="250" t="n">
        <v>11267</v>
      </c>
      <c r="B394" s="250" t="s">
        <v>997</v>
      </c>
      <c r="C394" s="250" t="s">
        <v>232</v>
      </c>
      <c r="D394" s="250" t="s">
        <v>244</v>
      </c>
      <c r="E394" s="251" t="s">
        <v>317</v>
      </c>
      <c r="F394" s="0" t="n">
        <v>100</v>
      </c>
    </row>
    <row r="395" customFormat="false" ht="15" hidden="false" customHeight="false" outlineLevel="0" collapsed="false">
      <c r="A395" s="250" t="n">
        <v>379</v>
      </c>
      <c r="B395" s="250" t="s">
        <v>998</v>
      </c>
      <c r="C395" s="250" t="s">
        <v>232</v>
      </c>
      <c r="D395" s="250" t="s">
        <v>244</v>
      </c>
      <c r="E395" s="251" t="s">
        <v>986</v>
      </c>
      <c r="F395" s="0" t="n">
        <v>85</v>
      </c>
    </row>
    <row r="396" customFormat="false" ht="15" hidden="false" customHeight="false" outlineLevel="0" collapsed="false">
      <c r="A396" s="250" t="n">
        <v>510</v>
      </c>
      <c r="B396" s="250" t="s">
        <v>999</v>
      </c>
      <c r="C396" s="250" t="s">
        <v>352</v>
      </c>
      <c r="D396" s="250" t="s">
        <v>244</v>
      </c>
      <c r="E396" s="251" t="s">
        <v>1000</v>
      </c>
      <c r="F396" s="0" t="n">
        <v>85.93</v>
      </c>
    </row>
    <row r="397" customFormat="false" ht="15" hidden="false" customHeight="false" outlineLevel="0" collapsed="false">
      <c r="A397" s="250" t="n">
        <v>516</v>
      </c>
      <c r="B397" s="250" t="s">
        <v>1001</v>
      </c>
      <c r="C397" s="250" t="s">
        <v>352</v>
      </c>
      <c r="D397" s="250" t="s">
        <v>244</v>
      </c>
      <c r="E397" s="251" t="s">
        <v>1002</v>
      </c>
      <c r="F397" s="0" t="n">
        <v>63.75</v>
      </c>
    </row>
    <row r="398" customFormat="false" ht="15" hidden="false" customHeight="false" outlineLevel="0" collapsed="false">
      <c r="A398" s="250" t="n">
        <v>509</v>
      </c>
      <c r="B398" s="250" t="s">
        <v>1003</v>
      </c>
      <c r="C398" s="250" t="s">
        <v>352</v>
      </c>
      <c r="D398" s="250" t="s">
        <v>244</v>
      </c>
      <c r="E398" s="251" t="s">
        <v>1004</v>
      </c>
      <c r="F398" s="0" t="n">
        <v>1391.87</v>
      </c>
    </row>
    <row r="399" customFormat="false" ht="15" hidden="false" customHeight="false" outlineLevel="0" collapsed="false">
      <c r="A399" s="250" t="n">
        <v>40331</v>
      </c>
      <c r="B399" s="250" t="s">
        <v>1005</v>
      </c>
      <c r="C399" s="250" t="s">
        <v>575</v>
      </c>
      <c r="D399" s="250" t="s">
        <v>236</v>
      </c>
      <c r="E399" s="251" t="s">
        <v>1006</v>
      </c>
      <c r="F399" s="0" t="n">
        <v>106.25</v>
      </c>
    </row>
    <row r="400" customFormat="false" ht="15" hidden="false" customHeight="false" outlineLevel="0" collapsed="false">
      <c r="A400" s="250" t="n">
        <v>40930</v>
      </c>
      <c r="B400" s="250" t="s">
        <v>1007</v>
      </c>
      <c r="C400" s="250" t="s">
        <v>578</v>
      </c>
      <c r="D400" s="250" t="s">
        <v>236</v>
      </c>
      <c r="E400" s="251" t="s">
        <v>1008</v>
      </c>
      <c r="F400" s="0" t="n">
        <v>0.49</v>
      </c>
    </row>
    <row r="401" customFormat="false" ht="15" hidden="false" customHeight="false" outlineLevel="0" collapsed="false">
      <c r="A401" s="250" t="n">
        <v>11761</v>
      </c>
      <c r="B401" s="250" t="s">
        <v>1009</v>
      </c>
      <c r="C401" s="250" t="s">
        <v>232</v>
      </c>
      <c r="D401" s="250" t="s">
        <v>236</v>
      </c>
      <c r="E401" s="251" t="s">
        <v>1010</v>
      </c>
      <c r="F401" s="0" t="n">
        <v>0.91</v>
      </c>
    </row>
    <row r="402" customFormat="false" ht="15" hidden="false" customHeight="false" outlineLevel="0" collapsed="false">
      <c r="A402" s="250" t="n">
        <v>377</v>
      </c>
      <c r="B402" s="250" t="s">
        <v>1011</v>
      </c>
      <c r="C402" s="250" t="s">
        <v>232</v>
      </c>
      <c r="D402" s="250" t="s">
        <v>233</v>
      </c>
      <c r="E402" s="251" t="s">
        <v>1012</v>
      </c>
      <c r="F402" s="0" t="n">
        <v>1.5</v>
      </c>
    </row>
    <row r="403" customFormat="false" ht="15" hidden="false" customHeight="false" outlineLevel="0" collapsed="false">
      <c r="A403" s="250" t="n">
        <v>7588</v>
      </c>
      <c r="B403" s="250" t="s">
        <v>1013</v>
      </c>
      <c r="C403" s="250" t="s">
        <v>232</v>
      </c>
      <c r="D403" s="250" t="s">
        <v>233</v>
      </c>
      <c r="E403" s="251" t="s">
        <v>1014</v>
      </c>
      <c r="F403" s="0" t="n">
        <v>1.72</v>
      </c>
    </row>
    <row r="404" customFormat="false" ht="15" hidden="false" customHeight="false" outlineLevel="0" collapsed="false">
      <c r="A404" s="250" t="n">
        <v>34392</v>
      </c>
      <c r="B404" s="250" t="s">
        <v>1015</v>
      </c>
      <c r="C404" s="250" t="s">
        <v>575</v>
      </c>
      <c r="D404" s="250" t="s">
        <v>236</v>
      </c>
      <c r="E404" s="251" t="s">
        <v>1016</v>
      </c>
      <c r="F404" s="0" t="n">
        <v>0.53</v>
      </c>
    </row>
    <row r="405" customFormat="false" ht="15" hidden="false" customHeight="false" outlineLevel="0" collapsed="false">
      <c r="A405" s="250" t="n">
        <v>40908</v>
      </c>
      <c r="B405" s="250" t="s">
        <v>1017</v>
      </c>
      <c r="C405" s="250" t="s">
        <v>578</v>
      </c>
      <c r="D405" s="250" t="s">
        <v>236</v>
      </c>
      <c r="E405" s="251" t="s">
        <v>1018</v>
      </c>
      <c r="F405" s="0" t="n">
        <v>1</v>
      </c>
    </row>
    <row r="406" customFormat="false" ht="15" hidden="false" customHeight="false" outlineLevel="0" collapsed="false">
      <c r="A406" s="250" t="n">
        <v>34551</v>
      </c>
      <c r="B406" s="250" t="s">
        <v>1019</v>
      </c>
      <c r="C406" s="250" t="s">
        <v>575</v>
      </c>
      <c r="D406" s="250" t="s">
        <v>236</v>
      </c>
      <c r="E406" s="251" t="s">
        <v>1020</v>
      </c>
      <c r="F406" s="0" t="n">
        <v>1.61</v>
      </c>
    </row>
    <row r="407" customFormat="false" ht="15" hidden="false" customHeight="false" outlineLevel="0" collapsed="false">
      <c r="A407" s="250" t="n">
        <v>41078</v>
      </c>
      <c r="B407" s="250" t="s">
        <v>1021</v>
      </c>
      <c r="C407" s="250" t="s">
        <v>578</v>
      </c>
      <c r="D407" s="250" t="s">
        <v>236</v>
      </c>
      <c r="E407" s="251" t="s">
        <v>1022</v>
      </c>
      <c r="F407" s="0" t="n">
        <v>1.63</v>
      </c>
    </row>
    <row r="408" customFormat="false" ht="15" hidden="false" customHeight="false" outlineLevel="0" collapsed="false">
      <c r="A408" s="250" t="n">
        <v>246</v>
      </c>
      <c r="B408" s="250" t="s">
        <v>1023</v>
      </c>
      <c r="C408" s="250" t="s">
        <v>575</v>
      </c>
      <c r="D408" s="250" t="s">
        <v>236</v>
      </c>
      <c r="E408" s="251" t="s">
        <v>1024</v>
      </c>
      <c r="F408" s="0" t="n">
        <v>1.4</v>
      </c>
    </row>
    <row r="409" customFormat="false" ht="15" hidden="false" customHeight="false" outlineLevel="0" collapsed="false">
      <c r="A409" s="250" t="n">
        <v>40927</v>
      </c>
      <c r="B409" s="250" t="s">
        <v>1025</v>
      </c>
      <c r="C409" s="250" t="s">
        <v>578</v>
      </c>
      <c r="D409" s="250" t="s">
        <v>236</v>
      </c>
      <c r="E409" s="251" t="s">
        <v>1026</v>
      </c>
      <c r="F409" s="0" t="n">
        <v>2.93</v>
      </c>
    </row>
    <row r="410" customFormat="false" ht="15" hidden="false" customHeight="false" outlineLevel="0" collapsed="false">
      <c r="A410" s="250" t="n">
        <v>2350</v>
      </c>
      <c r="B410" s="250" t="s">
        <v>1027</v>
      </c>
      <c r="C410" s="250" t="s">
        <v>575</v>
      </c>
      <c r="D410" s="250" t="s">
        <v>236</v>
      </c>
      <c r="E410" s="251" t="s">
        <v>1028</v>
      </c>
      <c r="F410" s="0" t="n">
        <v>2.36</v>
      </c>
    </row>
    <row r="411" customFormat="false" ht="15" hidden="false" customHeight="false" outlineLevel="0" collapsed="false">
      <c r="A411" s="250" t="n">
        <v>40812</v>
      </c>
      <c r="B411" s="250" t="s">
        <v>1029</v>
      </c>
      <c r="C411" s="250" t="s">
        <v>578</v>
      </c>
      <c r="D411" s="250" t="s">
        <v>236</v>
      </c>
      <c r="E411" s="251" t="s">
        <v>1030</v>
      </c>
      <c r="F411" s="0" t="n">
        <v>0.5</v>
      </c>
    </row>
    <row r="412" customFormat="false" ht="15" hidden="false" customHeight="false" outlineLevel="0" collapsed="false">
      <c r="A412" s="250" t="n">
        <v>245</v>
      </c>
      <c r="B412" s="250" t="s">
        <v>1031</v>
      </c>
      <c r="C412" s="250" t="s">
        <v>575</v>
      </c>
      <c r="D412" s="250" t="s">
        <v>236</v>
      </c>
      <c r="E412" s="251" t="s">
        <v>1032</v>
      </c>
      <c r="F412" s="0" t="n">
        <v>318.36</v>
      </c>
    </row>
    <row r="413" customFormat="false" ht="15" hidden="false" customHeight="false" outlineLevel="0" collapsed="false">
      <c r="A413" s="250" t="n">
        <v>41090</v>
      </c>
      <c r="B413" s="250" t="s">
        <v>1033</v>
      </c>
      <c r="C413" s="250" t="s">
        <v>578</v>
      </c>
      <c r="D413" s="250" t="s">
        <v>236</v>
      </c>
      <c r="E413" s="251" t="s">
        <v>1034</v>
      </c>
      <c r="F413" s="0" t="n">
        <v>199.68</v>
      </c>
    </row>
    <row r="414" customFormat="false" ht="15" hidden="false" customHeight="false" outlineLevel="0" collapsed="false">
      <c r="A414" s="250" t="n">
        <v>251</v>
      </c>
      <c r="B414" s="250" t="s">
        <v>1035</v>
      </c>
      <c r="C414" s="250" t="s">
        <v>575</v>
      </c>
      <c r="D414" s="250" t="s">
        <v>236</v>
      </c>
      <c r="E414" s="251" t="s">
        <v>1036</v>
      </c>
      <c r="F414" s="0" t="n">
        <v>28.28</v>
      </c>
    </row>
    <row r="415" customFormat="false" ht="15" hidden="false" customHeight="false" outlineLevel="0" collapsed="false">
      <c r="A415" s="250" t="n">
        <v>40975</v>
      </c>
      <c r="B415" s="250" t="s">
        <v>1037</v>
      </c>
      <c r="C415" s="250" t="s">
        <v>578</v>
      </c>
      <c r="D415" s="250" t="s">
        <v>236</v>
      </c>
      <c r="E415" s="251" t="s">
        <v>1038</v>
      </c>
      <c r="F415" s="0" t="n">
        <v>16.3</v>
      </c>
    </row>
    <row r="416" customFormat="false" ht="15" hidden="false" customHeight="false" outlineLevel="0" collapsed="false">
      <c r="A416" s="250" t="n">
        <v>6127</v>
      </c>
      <c r="B416" s="250" t="s">
        <v>1039</v>
      </c>
      <c r="C416" s="250" t="s">
        <v>575</v>
      </c>
      <c r="D416" s="250" t="s">
        <v>236</v>
      </c>
      <c r="E416" s="251" t="s">
        <v>1040</v>
      </c>
      <c r="F416" s="0" t="n">
        <v>9.31</v>
      </c>
    </row>
    <row r="417" customFormat="false" ht="15" hidden="false" customHeight="false" outlineLevel="0" collapsed="false">
      <c r="A417" s="250" t="n">
        <v>41072</v>
      </c>
      <c r="B417" s="250" t="s">
        <v>1041</v>
      </c>
      <c r="C417" s="250" t="s">
        <v>578</v>
      </c>
      <c r="D417" s="250" t="s">
        <v>236</v>
      </c>
      <c r="E417" s="251" t="s">
        <v>1042</v>
      </c>
      <c r="F417" s="0" t="n">
        <v>19.47</v>
      </c>
    </row>
    <row r="418" customFormat="false" ht="15" hidden="false" customHeight="false" outlineLevel="0" collapsed="false">
      <c r="A418" s="250" t="n">
        <v>6121</v>
      </c>
      <c r="B418" s="250" t="s">
        <v>1043</v>
      </c>
      <c r="C418" s="250" t="s">
        <v>575</v>
      </c>
      <c r="D418" s="250" t="s">
        <v>236</v>
      </c>
      <c r="E418" s="251" t="s">
        <v>1044</v>
      </c>
      <c r="F418" s="0" t="n">
        <v>13.62</v>
      </c>
    </row>
    <row r="419" customFormat="false" ht="15" hidden="false" customHeight="false" outlineLevel="0" collapsed="false">
      <c r="A419" s="250" t="n">
        <v>41071</v>
      </c>
      <c r="B419" s="250" t="s">
        <v>1045</v>
      </c>
      <c r="C419" s="250" t="s">
        <v>578</v>
      </c>
      <c r="D419" s="250" t="s">
        <v>236</v>
      </c>
      <c r="E419" s="251" t="s">
        <v>1046</v>
      </c>
      <c r="F419" s="0" t="n">
        <v>28.95</v>
      </c>
    </row>
    <row r="420" customFormat="false" ht="15" hidden="false" customHeight="false" outlineLevel="0" collapsed="false">
      <c r="A420" s="250" t="n">
        <v>244</v>
      </c>
      <c r="B420" s="250" t="s">
        <v>1047</v>
      </c>
      <c r="C420" s="250" t="s">
        <v>575</v>
      </c>
      <c r="D420" s="250" t="s">
        <v>236</v>
      </c>
      <c r="E420" s="251" t="s">
        <v>1048</v>
      </c>
      <c r="F420" s="0" t="n">
        <v>22.4</v>
      </c>
    </row>
    <row r="421" customFormat="false" ht="15" hidden="false" customHeight="false" outlineLevel="0" collapsed="false">
      <c r="A421" s="250" t="n">
        <v>41093</v>
      </c>
      <c r="B421" s="250" t="s">
        <v>1049</v>
      </c>
      <c r="C421" s="250" t="s">
        <v>578</v>
      </c>
      <c r="D421" s="250" t="s">
        <v>236</v>
      </c>
      <c r="E421" s="251" t="s">
        <v>1050</v>
      </c>
      <c r="F421" s="0" t="n">
        <v>52.31</v>
      </c>
    </row>
    <row r="422" customFormat="false" ht="15" hidden="false" customHeight="false" outlineLevel="0" collapsed="false">
      <c r="A422" s="250" t="n">
        <v>532</v>
      </c>
      <c r="B422" s="250" t="s">
        <v>1051</v>
      </c>
      <c r="C422" s="250" t="s">
        <v>575</v>
      </c>
      <c r="D422" s="250" t="s">
        <v>236</v>
      </c>
      <c r="E422" s="251" t="s">
        <v>1052</v>
      </c>
      <c r="F422" s="0" t="n">
        <v>37.45</v>
      </c>
    </row>
    <row r="423" customFormat="false" ht="15" hidden="false" customHeight="false" outlineLevel="0" collapsed="false">
      <c r="A423" s="250" t="n">
        <v>40931</v>
      </c>
      <c r="B423" s="250" t="s">
        <v>1053</v>
      </c>
      <c r="C423" s="250" t="s">
        <v>578</v>
      </c>
      <c r="D423" s="250" t="s">
        <v>236</v>
      </c>
      <c r="E423" s="251" t="s">
        <v>1054</v>
      </c>
      <c r="F423" s="0" t="n">
        <v>67.4</v>
      </c>
    </row>
    <row r="424" customFormat="false" ht="15" hidden="false" customHeight="false" outlineLevel="0" collapsed="false">
      <c r="A424" s="250" t="n">
        <v>36150</v>
      </c>
      <c r="B424" s="250" t="s">
        <v>1055</v>
      </c>
      <c r="C424" s="250" t="s">
        <v>232</v>
      </c>
      <c r="D424" s="250" t="s">
        <v>236</v>
      </c>
      <c r="E424" s="251" t="s">
        <v>1056</v>
      </c>
      <c r="F424" s="0" t="n">
        <v>57.21</v>
      </c>
    </row>
    <row r="425" customFormat="false" ht="15" hidden="false" customHeight="false" outlineLevel="0" collapsed="false">
      <c r="A425" s="250" t="n">
        <v>4760</v>
      </c>
      <c r="B425" s="250" t="s">
        <v>1057</v>
      </c>
      <c r="C425" s="250" t="s">
        <v>575</v>
      </c>
      <c r="D425" s="250" t="s">
        <v>236</v>
      </c>
      <c r="E425" s="251" t="s">
        <v>960</v>
      </c>
      <c r="F425" s="0" t="n">
        <v>14.08</v>
      </c>
    </row>
    <row r="426" customFormat="false" ht="15" hidden="false" customHeight="false" outlineLevel="0" collapsed="false">
      <c r="A426" s="250" t="n">
        <v>41069</v>
      </c>
      <c r="B426" s="250" t="s">
        <v>1058</v>
      </c>
      <c r="C426" s="250" t="s">
        <v>578</v>
      </c>
      <c r="D426" s="250" t="s">
        <v>236</v>
      </c>
      <c r="E426" s="251" t="s">
        <v>962</v>
      </c>
      <c r="F426" s="0" t="n">
        <v>2489.83</v>
      </c>
    </row>
    <row r="427" customFormat="false" ht="15" hidden="false" customHeight="false" outlineLevel="0" collapsed="false">
      <c r="A427" s="250" t="n">
        <v>10422</v>
      </c>
      <c r="B427" s="250" t="s">
        <v>1059</v>
      </c>
      <c r="C427" s="250" t="s">
        <v>232</v>
      </c>
      <c r="D427" s="250" t="s">
        <v>236</v>
      </c>
      <c r="E427" s="251" t="s">
        <v>1060</v>
      </c>
      <c r="F427" s="0" t="n">
        <v>55.65</v>
      </c>
    </row>
    <row r="428" customFormat="false" ht="15" hidden="false" customHeight="false" outlineLevel="0" collapsed="false">
      <c r="A428" s="250" t="n">
        <v>44019</v>
      </c>
      <c r="B428" s="250" t="s">
        <v>1061</v>
      </c>
      <c r="C428" s="250" t="s">
        <v>232</v>
      </c>
      <c r="D428" s="250" t="s">
        <v>236</v>
      </c>
      <c r="E428" s="251" t="s">
        <v>1062</v>
      </c>
      <c r="F428" s="0" t="n">
        <v>9838.82</v>
      </c>
    </row>
    <row r="429" customFormat="false" ht="15" hidden="false" customHeight="false" outlineLevel="0" collapsed="false">
      <c r="A429" s="250" t="n">
        <v>36520</v>
      </c>
      <c r="B429" s="250" t="s">
        <v>1063</v>
      </c>
      <c r="C429" s="250" t="s">
        <v>232</v>
      </c>
      <c r="D429" s="250" t="s">
        <v>236</v>
      </c>
      <c r="E429" s="251" t="s">
        <v>1064</v>
      </c>
      <c r="F429" s="0" t="n">
        <v>55.63</v>
      </c>
    </row>
    <row r="430" customFormat="false" ht="15" hidden="false" customHeight="false" outlineLevel="0" collapsed="false">
      <c r="A430" s="250" t="n">
        <v>42319</v>
      </c>
      <c r="B430" s="250" t="s">
        <v>1065</v>
      </c>
      <c r="C430" s="250" t="s">
        <v>232</v>
      </c>
      <c r="D430" s="250" t="s">
        <v>236</v>
      </c>
      <c r="E430" s="251" t="s">
        <v>1066</v>
      </c>
      <c r="F430" s="0" t="n">
        <v>9836.74</v>
      </c>
    </row>
    <row r="431" customFormat="false" ht="15" hidden="false" customHeight="false" outlineLevel="0" collapsed="false">
      <c r="A431" s="250" t="n">
        <v>10420</v>
      </c>
      <c r="B431" s="250" t="s">
        <v>1067</v>
      </c>
      <c r="C431" s="250" t="s">
        <v>232</v>
      </c>
      <c r="D431" s="250" t="s">
        <v>233</v>
      </c>
      <c r="E431" s="251" t="s">
        <v>1068</v>
      </c>
      <c r="F431" s="0" t="n">
        <v>79.05</v>
      </c>
    </row>
    <row r="432" customFormat="false" ht="15" hidden="false" customHeight="false" outlineLevel="0" collapsed="false">
      <c r="A432" s="250" t="n">
        <v>10421</v>
      </c>
      <c r="B432" s="250" t="s">
        <v>1069</v>
      </c>
      <c r="C432" s="250" t="s">
        <v>232</v>
      </c>
      <c r="D432" s="250" t="s">
        <v>236</v>
      </c>
      <c r="E432" s="251" t="s">
        <v>1070</v>
      </c>
      <c r="F432" s="0" t="n">
        <v>13975.24</v>
      </c>
    </row>
    <row r="433" customFormat="false" ht="15" hidden="false" customHeight="false" outlineLevel="0" collapsed="false">
      <c r="A433" s="250" t="n">
        <v>11786</v>
      </c>
      <c r="B433" s="250" t="s">
        <v>1071</v>
      </c>
      <c r="C433" s="250" t="s">
        <v>232</v>
      </c>
      <c r="D433" s="250" t="s">
        <v>236</v>
      </c>
      <c r="E433" s="251" t="s">
        <v>1072</v>
      </c>
      <c r="F433" s="0" t="n">
        <v>104.51</v>
      </c>
    </row>
    <row r="434" customFormat="false" ht="15" hidden="false" customHeight="false" outlineLevel="0" collapsed="false">
      <c r="A434" s="250" t="n">
        <v>10</v>
      </c>
      <c r="B434" s="250" t="s">
        <v>1073</v>
      </c>
      <c r="C434" s="250" t="s">
        <v>232</v>
      </c>
      <c r="D434" s="250" t="s">
        <v>236</v>
      </c>
      <c r="E434" s="251" t="s">
        <v>960</v>
      </c>
      <c r="F434" s="0" t="n">
        <v>18476.51</v>
      </c>
    </row>
    <row r="435" customFormat="false" ht="15" hidden="false" customHeight="false" outlineLevel="0" collapsed="false">
      <c r="A435" s="250" t="n">
        <v>4815</v>
      </c>
      <c r="B435" s="250" t="s">
        <v>1074</v>
      </c>
      <c r="C435" s="250" t="s">
        <v>232</v>
      </c>
      <c r="D435" s="250" t="s">
        <v>236</v>
      </c>
      <c r="E435" s="251" t="s">
        <v>1075</v>
      </c>
      <c r="F435" s="0" t="n">
        <v>0.63</v>
      </c>
    </row>
    <row r="436" customFormat="false" ht="15" hidden="false" customHeight="false" outlineLevel="0" collapsed="false">
      <c r="A436" s="250" t="n">
        <v>541</v>
      </c>
      <c r="B436" s="250" t="s">
        <v>1076</v>
      </c>
      <c r="C436" s="250" t="s">
        <v>232</v>
      </c>
      <c r="D436" s="250" t="s">
        <v>233</v>
      </c>
      <c r="E436" s="251" t="s">
        <v>1077</v>
      </c>
      <c r="F436" s="0" t="n">
        <v>1.09</v>
      </c>
    </row>
    <row r="437" customFormat="false" ht="15" hidden="false" customHeight="false" outlineLevel="0" collapsed="false">
      <c r="A437" s="250" t="n">
        <v>542</v>
      </c>
      <c r="B437" s="250" t="s">
        <v>1078</v>
      </c>
      <c r="C437" s="250" t="s">
        <v>232</v>
      </c>
      <c r="D437" s="250" t="s">
        <v>236</v>
      </c>
      <c r="E437" s="251" t="s">
        <v>1079</v>
      </c>
      <c r="F437" s="0" t="n">
        <v>1.22</v>
      </c>
    </row>
    <row r="438" customFormat="false" ht="15" hidden="false" customHeight="false" outlineLevel="0" collapsed="false">
      <c r="A438" s="250" t="n">
        <v>540</v>
      </c>
      <c r="B438" s="250" t="s">
        <v>1080</v>
      </c>
      <c r="C438" s="250" t="s">
        <v>232</v>
      </c>
      <c r="D438" s="250" t="s">
        <v>236</v>
      </c>
      <c r="E438" s="251" t="s">
        <v>1081</v>
      </c>
      <c r="F438" s="0" t="n">
        <v>0.33</v>
      </c>
    </row>
    <row r="439" customFormat="false" ht="15" hidden="false" customHeight="false" outlineLevel="0" collapsed="false">
      <c r="A439" s="250" t="n">
        <v>38364</v>
      </c>
      <c r="B439" s="250" t="s">
        <v>1082</v>
      </c>
      <c r="C439" s="250" t="s">
        <v>232</v>
      </c>
      <c r="D439" s="250" t="s">
        <v>244</v>
      </c>
      <c r="E439" s="251" t="s">
        <v>1083</v>
      </c>
      <c r="F439" s="0" t="n">
        <v>0.61</v>
      </c>
    </row>
    <row r="440" customFormat="false" ht="15" hidden="false" customHeight="false" outlineLevel="0" collapsed="false">
      <c r="A440" s="250" t="n">
        <v>11692</v>
      </c>
      <c r="B440" s="250" t="s">
        <v>1084</v>
      </c>
      <c r="C440" s="250" t="s">
        <v>243</v>
      </c>
      <c r="D440" s="250" t="s">
        <v>236</v>
      </c>
      <c r="E440" s="251" t="s">
        <v>1085</v>
      </c>
      <c r="F440" s="0" t="n">
        <v>2.27</v>
      </c>
    </row>
    <row r="441" customFormat="false" ht="15" hidden="false" customHeight="false" outlineLevel="0" collapsed="false">
      <c r="A441" s="250" t="n">
        <v>1746</v>
      </c>
      <c r="B441" s="250" t="s">
        <v>1086</v>
      </c>
      <c r="C441" s="250" t="s">
        <v>232</v>
      </c>
      <c r="D441" s="250" t="s">
        <v>233</v>
      </c>
      <c r="E441" s="251" t="s">
        <v>1087</v>
      </c>
      <c r="F441" s="0" t="n">
        <v>1.6</v>
      </c>
    </row>
    <row r="442" customFormat="false" ht="15" hidden="false" customHeight="false" outlineLevel="0" collapsed="false">
      <c r="A442" s="250" t="n">
        <v>1748</v>
      </c>
      <c r="B442" s="250" t="s">
        <v>1088</v>
      </c>
      <c r="C442" s="250" t="s">
        <v>232</v>
      </c>
      <c r="D442" s="250" t="s">
        <v>236</v>
      </c>
      <c r="E442" s="251" t="s">
        <v>1089</v>
      </c>
      <c r="F442" s="0" t="n">
        <v>0.39</v>
      </c>
    </row>
    <row r="443" customFormat="false" ht="15" hidden="false" customHeight="false" outlineLevel="0" collapsed="false">
      <c r="A443" s="250" t="n">
        <v>1749</v>
      </c>
      <c r="B443" s="250" t="s">
        <v>1090</v>
      </c>
      <c r="C443" s="250" t="s">
        <v>232</v>
      </c>
      <c r="D443" s="250" t="s">
        <v>236</v>
      </c>
      <c r="E443" s="251" t="s">
        <v>1091</v>
      </c>
      <c r="F443" s="0" t="n">
        <v>0.61</v>
      </c>
    </row>
    <row r="444" customFormat="false" ht="15" hidden="false" customHeight="false" outlineLevel="0" collapsed="false">
      <c r="A444" s="250" t="n">
        <v>37412</v>
      </c>
      <c r="B444" s="250" t="s">
        <v>1092</v>
      </c>
      <c r="C444" s="250" t="s">
        <v>232</v>
      </c>
      <c r="D444" s="250" t="s">
        <v>236</v>
      </c>
      <c r="E444" s="251" t="s">
        <v>1093</v>
      </c>
      <c r="F444" s="0" t="n">
        <v>4.13</v>
      </c>
    </row>
    <row r="445" customFormat="false" ht="15" hidden="false" customHeight="false" outlineLevel="0" collapsed="false">
      <c r="A445" s="250" t="n">
        <v>1745</v>
      </c>
      <c r="B445" s="250" t="s">
        <v>1094</v>
      </c>
      <c r="C445" s="250" t="s">
        <v>232</v>
      </c>
      <c r="D445" s="250" t="s">
        <v>236</v>
      </c>
      <c r="E445" s="251" t="s">
        <v>1095</v>
      </c>
      <c r="F445" s="0" t="n">
        <v>5.76</v>
      </c>
    </row>
    <row r="446" customFormat="false" ht="15" hidden="false" customHeight="false" outlineLevel="0" collapsed="false">
      <c r="A446" s="250" t="n">
        <v>1750</v>
      </c>
      <c r="B446" s="250" t="s">
        <v>1096</v>
      </c>
      <c r="C446" s="250" t="s">
        <v>232</v>
      </c>
      <c r="D446" s="250" t="s">
        <v>236</v>
      </c>
      <c r="E446" s="251" t="s">
        <v>1097</v>
      </c>
      <c r="F446" s="0" t="n">
        <v>0.55</v>
      </c>
    </row>
    <row r="447" customFormat="false" ht="15" hidden="false" customHeight="false" outlineLevel="0" collapsed="false">
      <c r="A447" s="250" t="n">
        <v>11687</v>
      </c>
      <c r="B447" s="250" t="s">
        <v>1098</v>
      </c>
      <c r="C447" s="250" t="s">
        <v>253</v>
      </c>
      <c r="D447" s="250" t="s">
        <v>236</v>
      </c>
      <c r="E447" s="251" t="s">
        <v>1099</v>
      </c>
      <c r="F447" s="0" t="n">
        <v>5.51</v>
      </c>
    </row>
    <row r="448" customFormat="false" ht="15" hidden="false" customHeight="false" outlineLevel="0" collapsed="false">
      <c r="A448" s="250" t="n">
        <v>11689</v>
      </c>
      <c r="B448" s="250" t="s">
        <v>1100</v>
      </c>
      <c r="C448" s="250" t="s">
        <v>253</v>
      </c>
      <c r="D448" s="250" t="s">
        <v>236</v>
      </c>
      <c r="E448" s="251" t="s">
        <v>1101</v>
      </c>
      <c r="F448" s="0" t="n">
        <v>4.68</v>
      </c>
    </row>
    <row r="449" customFormat="false" ht="15" hidden="false" customHeight="false" outlineLevel="0" collapsed="false">
      <c r="A449" s="250" t="n">
        <v>11693</v>
      </c>
      <c r="B449" s="250" t="s">
        <v>1102</v>
      </c>
      <c r="C449" s="250" t="s">
        <v>243</v>
      </c>
      <c r="D449" s="250" t="s">
        <v>236</v>
      </c>
      <c r="E449" s="251" t="s">
        <v>1103</v>
      </c>
      <c r="F449" s="0" t="n">
        <v>8.48</v>
      </c>
    </row>
    <row r="450" customFormat="false" ht="15" hidden="false" customHeight="false" outlineLevel="0" collapsed="false">
      <c r="A450" s="250" t="n">
        <v>36215</v>
      </c>
      <c r="B450" s="250" t="s">
        <v>1104</v>
      </c>
      <c r="C450" s="250" t="s">
        <v>232</v>
      </c>
      <c r="D450" s="250" t="s">
        <v>244</v>
      </c>
      <c r="E450" s="251" t="s">
        <v>1105</v>
      </c>
      <c r="F450" s="0" t="n">
        <v>9.04</v>
      </c>
    </row>
    <row r="451" customFormat="false" ht="15" hidden="false" customHeight="false" outlineLevel="0" collapsed="false">
      <c r="A451" s="250" t="n">
        <v>42439</v>
      </c>
      <c r="B451" s="250" t="s">
        <v>1106</v>
      </c>
      <c r="C451" s="250" t="s">
        <v>232</v>
      </c>
      <c r="D451" s="250" t="s">
        <v>244</v>
      </c>
      <c r="E451" s="251" t="s">
        <v>1107</v>
      </c>
      <c r="F451" s="0" t="n">
        <v>9.23</v>
      </c>
    </row>
    <row r="452" customFormat="false" ht="15" hidden="false" customHeight="false" outlineLevel="0" collapsed="false">
      <c r="A452" s="250" t="n">
        <v>38381</v>
      </c>
      <c r="B452" s="250" t="s">
        <v>1108</v>
      </c>
      <c r="C452" s="250" t="s">
        <v>232</v>
      </c>
      <c r="D452" s="250" t="s">
        <v>236</v>
      </c>
      <c r="E452" s="251" t="s">
        <v>1109</v>
      </c>
      <c r="F452" s="0" t="n">
        <v>22.52</v>
      </c>
    </row>
    <row r="453" customFormat="false" ht="15" hidden="false" customHeight="false" outlineLevel="0" collapsed="false">
      <c r="A453" s="250" t="n">
        <v>39621</v>
      </c>
      <c r="B453" s="250" t="s">
        <v>1110</v>
      </c>
      <c r="C453" s="250" t="s">
        <v>1111</v>
      </c>
      <c r="D453" s="250" t="s">
        <v>236</v>
      </c>
      <c r="E453" s="251" t="s">
        <v>1112</v>
      </c>
      <c r="F453" s="0" t="n">
        <v>3983.53</v>
      </c>
    </row>
    <row r="454" customFormat="false" ht="15" hidden="false" customHeight="false" outlineLevel="0" collapsed="false">
      <c r="A454" s="250" t="n">
        <v>39624</v>
      </c>
      <c r="B454" s="250" t="s">
        <v>1113</v>
      </c>
      <c r="C454" s="250" t="s">
        <v>1111</v>
      </c>
      <c r="D454" s="250" t="s">
        <v>236</v>
      </c>
      <c r="E454" s="251" t="s">
        <v>1114</v>
      </c>
      <c r="F454" s="0" t="n">
        <v>53.2</v>
      </c>
    </row>
    <row r="455" customFormat="false" ht="15" hidden="false" customHeight="false" outlineLevel="0" collapsed="false">
      <c r="A455" s="250" t="n">
        <v>39615</v>
      </c>
      <c r="B455" s="250" t="s">
        <v>1115</v>
      </c>
      <c r="C455" s="250" t="s">
        <v>232</v>
      </c>
      <c r="D455" s="250" t="s">
        <v>236</v>
      </c>
      <c r="E455" s="251" t="s">
        <v>1116</v>
      </c>
      <c r="F455" s="0" t="n">
        <v>25</v>
      </c>
    </row>
    <row r="456" customFormat="false" ht="15" hidden="false" customHeight="false" outlineLevel="0" collapsed="false">
      <c r="A456" s="250" t="n">
        <v>39620</v>
      </c>
      <c r="B456" s="250" t="s">
        <v>1117</v>
      </c>
      <c r="C456" s="250" t="s">
        <v>232</v>
      </c>
      <c r="D456" s="250" t="s">
        <v>236</v>
      </c>
      <c r="E456" s="251" t="s">
        <v>1118</v>
      </c>
      <c r="F456" s="0" t="n">
        <v>35.44</v>
      </c>
    </row>
    <row r="457" customFormat="false" ht="15" hidden="false" customHeight="false" outlineLevel="0" collapsed="false">
      <c r="A457" s="250" t="n">
        <v>39623</v>
      </c>
      <c r="B457" s="250" t="s">
        <v>1119</v>
      </c>
      <c r="C457" s="250" t="s">
        <v>232</v>
      </c>
      <c r="D457" s="250" t="s">
        <v>236</v>
      </c>
      <c r="E457" s="251" t="s">
        <v>1120</v>
      </c>
      <c r="F457" s="0" t="n">
        <v>13.62</v>
      </c>
    </row>
    <row r="458" customFormat="false" ht="15" hidden="false" customHeight="false" outlineLevel="0" collapsed="false">
      <c r="A458" s="250" t="n">
        <v>36207</v>
      </c>
      <c r="B458" s="250" t="s">
        <v>1121</v>
      </c>
      <c r="C458" s="250" t="s">
        <v>232</v>
      </c>
      <c r="D458" s="250" t="s">
        <v>244</v>
      </c>
      <c r="E458" s="251" t="s">
        <v>1122</v>
      </c>
      <c r="F458" s="0" t="n">
        <v>2410.55</v>
      </c>
    </row>
    <row r="459" customFormat="false" ht="15" hidden="false" customHeight="false" outlineLevel="0" collapsed="false">
      <c r="A459" s="250" t="n">
        <v>36209</v>
      </c>
      <c r="B459" s="250" t="s">
        <v>1123</v>
      </c>
      <c r="C459" s="250" t="s">
        <v>232</v>
      </c>
      <c r="D459" s="250" t="s">
        <v>244</v>
      </c>
      <c r="E459" s="251" t="s">
        <v>1124</v>
      </c>
      <c r="F459" s="0" t="n">
        <v>10.26</v>
      </c>
    </row>
    <row r="460" customFormat="false" ht="15" hidden="false" customHeight="false" outlineLevel="0" collapsed="false">
      <c r="A460" s="250" t="n">
        <v>36210</v>
      </c>
      <c r="B460" s="250" t="s">
        <v>1125</v>
      </c>
      <c r="C460" s="250" t="s">
        <v>232</v>
      </c>
      <c r="D460" s="250" t="s">
        <v>244</v>
      </c>
      <c r="E460" s="251" t="s">
        <v>1126</v>
      </c>
      <c r="F460" s="0" t="n">
        <v>1814.98</v>
      </c>
    </row>
    <row r="461" customFormat="false" ht="15" hidden="false" customHeight="false" outlineLevel="0" collapsed="false">
      <c r="A461" s="250" t="n">
        <v>36204</v>
      </c>
      <c r="B461" s="250" t="s">
        <v>1127</v>
      </c>
      <c r="C461" s="250" t="s">
        <v>232</v>
      </c>
      <c r="D461" s="250" t="s">
        <v>244</v>
      </c>
      <c r="E461" s="251" t="s">
        <v>1128</v>
      </c>
      <c r="F461" s="0" t="n">
        <v>9.98</v>
      </c>
    </row>
    <row r="462" customFormat="false" ht="15" hidden="false" customHeight="false" outlineLevel="0" collapsed="false">
      <c r="A462" s="250" t="n">
        <v>36205</v>
      </c>
      <c r="B462" s="250" t="s">
        <v>1129</v>
      </c>
      <c r="C462" s="250" t="s">
        <v>232</v>
      </c>
      <c r="D462" s="250" t="s">
        <v>244</v>
      </c>
      <c r="E462" s="251" t="s">
        <v>1130</v>
      </c>
      <c r="F462" s="0" t="n">
        <v>1765.25</v>
      </c>
    </row>
    <row r="463" customFormat="false" ht="15" hidden="false" customHeight="false" outlineLevel="0" collapsed="false">
      <c r="A463" s="250" t="n">
        <v>36081</v>
      </c>
      <c r="B463" s="250" t="s">
        <v>1131</v>
      </c>
      <c r="C463" s="250" t="s">
        <v>232</v>
      </c>
      <c r="D463" s="250" t="s">
        <v>244</v>
      </c>
      <c r="E463" s="251" t="s">
        <v>1132</v>
      </c>
      <c r="F463" s="0" t="n">
        <v>15.58</v>
      </c>
    </row>
    <row r="464" customFormat="false" ht="15" hidden="false" customHeight="false" outlineLevel="0" collapsed="false">
      <c r="A464" s="250" t="n">
        <v>36206</v>
      </c>
      <c r="B464" s="250" t="s">
        <v>1133</v>
      </c>
      <c r="C464" s="250" t="s">
        <v>232</v>
      </c>
      <c r="D464" s="250" t="s">
        <v>244</v>
      </c>
      <c r="E464" s="251" t="s">
        <v>1134</v>
      </c>
      <c r="F464" s="0" t="n">
        <v>2757.77</v>
      </c>
    </row>
    <row r="465" customFormat="false" ht="15" hidden="false" customHeight="false" outlineLevel="0" collapsed="false">
      <c r="A465" s="250" t="n">
        <v>36218</v>
      </c>
      <c r="B465" s="250" t="s">
        <v>1135</v>
      </c>
      <c r="C465" s="250" t="s">
        <v>232</v>
      </c>
      <c r="D465" s="250" t="s">
        <v>244</v>
      </c>
      <c r="E465" s="251" t="s">
        <v>1136</v>
      </c>
      <c r="F465" s="0" t="n">
        <v>19.93</v>
      </c>
    </row>
    <row r="466" customFormat="false" ht="15" hidden="false" customHeight="false" outlineLevel="0" collapsed="false">
      <c r="A466" s="250" t="n">
        <v>36220</v>
      </c>
      <c r="B466" s="250" t="s">
        <v>1137</v>
      </c>
      <c r="C466" s="250" t="s">
        <v>232</v>
      </c>
      <c r="D466" s="250" t="s">
        <v>244</v>
      </c>
      <c r="E466" s="251" t="s">
        <v>1138</v>
      </c>
      <c r="F466" s="0" t="n">
        <v>3526.43</v>
      </c>
    </row>
    <row r="467" customFormat="false" ht="15" hidden="false" customHeight="false" outlineLevel="0" collapsed="false">
      <c r="A467" s="250" t="n">
        <v>36080</v>
      </c>
      <c r="B467" s="250" t="s">
        <v>1139</v>
      </c>
      <c r="C467" s="250" t="s">
        <v>232</v>
      </c>
      <c r="D467" s="250" t="s">
        <v>244</v>
      </c>
      <c r="E467" s="251" t="s">
        <v>1140</v>
      </c>
      <c r="F467" s="0" t="n">
        <v>15.94</v>
      </c>
    </row>
    <row r="468" customFormat="false" ht="15" hidden="false" customHeight="false" outlineLevel="0" collapsed="false">
      <c r="A468" s="250" t="n">
        <v>36223</v>
      </c>
      <c r="B468" s="250" t="s">
        <v>1141</v>
      </c>
      <c r="C468" s="250" t="s">
        <v>232</v>
      </c>
      <c r="D468" s="250" t="s">
        <v>244</v>
      </c>
      <c r="E468" s="251" t="s">
        <v>1142</v>
      </c>
      <c r="F468" s="0" t="n">
        <v>2820.16</v>
      </c>
    </row>
    <row r="469" customFormat="false" ht="15" hidden="false" customHeight="false" outlineLevel="0" collapsed="false">
      <c r="A469" s="250" t="n">
        <v>546</v>
      </c>
      <c r="B469" s="250" t="s">
        <v>1143</v>
      </c>
      <c r="C469" s="250" t="s">
        <v>352</v>
      </c>
      <c r="D469" s="250" t="s">
        <v>233</v>
      </c>
      <c r="E469" s="251" t="s">
        <v>1144</v>
      </c>
      <c r="F469" s="0" t="n">
        <v>8.49</v>
      </c>
    </row>
    <row r="470" customFormat="false" ht="15" hidden="false" customHeight="false" outlineLevel="0" collapsed="false">
      <c r="A470" s="250" t="n">
        <v>566</v>
      </c>
      <c r="B470" s="250" t="s">
        <v>1145</v>
      </c>
      <c r="C470" s="250" t="s">
        <v>253</v>
      </c>
      <c r="D470" s="250" t="s">
        <v>236</v>
      </c>
      <c r="E470" s="251" t="s">
        <v>498</v>
      </c>
      <c r="F470" s="0" t="n">
        <v>1504.96</v>
      </c>
    </row>
    <row r="471" customFormat="false" ht="15" hidden="false" customHeight="false" outlineLevel="0" collapsed="false">
      <c r="A471" s="250" t="n">
        <v>565</v>
      </c>
      <c r="B471" s="250" t="s">
        <v>1146</v>
      </c>
      <c r="C471" s="250" t="s">
        <v>253</v>
      </c>
      <c r="D471" s="250" t="s">
        <v>236</v>
      </c>
      <c r="E471" s="251" t="s">
        <v>1147</v>
      </c>
      <c r="F471" s="0" t="n">
        <v>9.63</v>
      </c>
    </row>
    <row r="472" customFormat="false" ht="15" hidden="false" customHeight="false" outlineLevel="0" collapsed="false">
      <c r="A472" s="250" t="n">
        <v>555</v>
      </c>
      <c r="B472" s="250" t="s">
        <v>1148</v>
      </c>
      <c r="C472" s="250" t="s">
        <v>253</v>
      </c>
      <c r="D472" s="250" t="s">
        <v>236</v>
      </c>
      <c r="E472" s="251" t="s">
        <v>1149</v>
      </c>
      <c r="F472" s="0" t="n">
        <v>1705.8</v>
      </c>
    </row>
    <row r="473" customFormat="false" ht="15" hidden="false" customHeight="false" outlineLevel="0" collapsed="false">
      <c r="A473" s="250" t="n">
        <v>557</v>
      </c>
      <c r="B473" s="250" t="s">
        <v>1150</v>
      </c>
      <c r="C473" s="250" t="s">
        <v>253</v>
      </c>
      <c r="D473" s="250" t="s">
        <v>236</v>
      </c>
      <c r="E473" s="251" t="s">
        <v>1151</v>
      </c>
      <c r="F473" s="0" t="n">
        <v>6.23</v>
      </c>
    </row>
    <row r="474" customFormat="false" ht="15" hidden="false" customHeight="false" outlineLevel="0" collapsed="false">
      <c r="A474" s="250" t="n">
        <v>552</v>
      </c>
      <c r="B474" s="250" t="s">
        <v>1152</v>
      </c>
      <c r="C474" s="250" t="s">
        <v>253</v>
      </c>
      <c r="D474" s="250" t="s">
        <v>236</v>
      </c>
      <c r="E474" s="251" t="s">
        <v>1153</v>
      </c>
      <c r="F474" s="0" t="n">
        <v>1104.15</v>
      </c>
    </row>
    <row r="475" customFormat="false" ht="15" hidden="false" customHeight="false" outlineLevel="0" collapsed="false">
      <c r="A475" s="250" t="n">
        <v>563</v>
      </c>
      <c r="B475" s="250" t="s">
        <v>1154</v>
      </c>
      <c r="C475" s="250" t="s">
        <v>253</v>
      </c>
      <c r="D475" s="250" t="s">
        <v>236</v>
      </c>
      <c r="E475" s="251" t="s">
        <v>1155</v>
      </c>
      <c r="F475" s="0" t="n">
        <v>20.17</v>
      </c>
    </row>
    <row r="476" customFormat="false" ht="15" hidden="false" customHeight="false" outlineLevel="0" collapsed="false">
      <c r="A476" s="250" t="n">
        <v>549</v>
      </c>
      <c r="B476" s="250" t="s">
        <v>1156</v>
      </c>
      <c r="C476" s="250" t="s">
        <v>253</v>
      </c>
      <c r="D476" s="250" t="s">
        <v>236</v>
      </c>
      <c r="E476" s="251" t="s">
        <v>1157</v>
      </c>
      <c r="F476" s="0" t="n">
        <v>3568.97</v>
      </c>
    </row>
    <row r="477" customFormat="false" ht="15" hidden="false" customHeight="false" outlineLevel="0" collapsed="false">
      <c r="A477" s="250" t="n">
        <v>551</v>
      </c>
      <c r="B477" s="250" t="s">
        <v>1158</v>
      </c>
      <c r="C477" s="250" t="s">
        <v>253</v>
      </c>
      <c r="D477" s="250" t="s">
        <v>236</v>
      </c>
      <c r="E477" s="251" t="s">
        <v>1159</v>
      </c>
      <c r="F477" s="0" t="n">
        <v>30.59</v>
      </c>
    </row>
    <row r="478" customFormat="false" ht="15" hidden="false" customHeight="false" outlineLevel="0" collapsed="false">
      <c r="A478" s="250" t="n">
        <v>559</v>
      </c>
      <c r="B478" s="250" t="s">
        <v>1160</v>
      </c>
      <c r="C478" s="250" t="s">
        <v>253</v>
      </c>
      <c r="D478" s="250" t="s">
        <v>236</v>
      </c>
      <c r="E478" s="251" t="s">
        <v>1161</v>
      </c>
      <c r="F478" s="0" t="n">
        <v>14.08</v>
      </c>
    </row>
    <row r="479" customFormat="false" ht="15" hidden="false" customHeight="false" outlineLevel="0" collapsed="false">
      <c r="A479" s="250" t="n">
        <v>560</v>
      </c>
      <c r="B479" s="250" t="s">
        <v>1162</v>
      </c>
      <c r="C479" s="250" t="s">
        <v>253</v>
      </c>
      <c r="D479" s="250" t="s">
        <v>236</v>
      </c>
      <c r="E479" s="251" t="s">
        <v>1163</v>
      </c>
      <c r="F479" s="0" t="n">
        <v>2489.83</v>
      </c>
    </row>
    <row r="480" customFormat="false" ht="15" hidden="false" customHeight="false" outlineLevel="0" collapsed="false">
      <c r="A480" s="250" t="n">
        <v>547</v>
      </c>
      <c r="B480" s="250" t="s">
        <v>1164</v>
      </c>
      <c r="C480" s="250" t="s">
        <v>253</v>
      </c>
      <c r="D480" s="250" t="s">
        <v>236</v>
      </c>
      <c r="E480" s="251" t="s">
        <v>1165</v>
      </c>
      <c r="F480" s="0" t="n">
        <v>278.49</v>
      </c>
    </row>
    <row r="481" customFormat="false" ht="15" hidden="false" customHeight="false" outlineLevel="0" collapsed="false">
      <c r="A481" s="250" t="n">
        <v>38127</v>
      </c>
      <c r="B481" s="250" t="s">
        <v>1166</v>
      </c>
      <c r="C481" s="250" t="s">
        <v>232</v>
      </c>
      <c r="D481" s="250" t="s">
        <v>236</v>
      </c>
      <c r="E481" s="251" t="s">
        <v>1167</v>
      </c>
      <c r="F481" s="0" t="n">
        <v>104.45</v>
      </c>
    </row>
    <row r="482" customFormat="false" ht="15" hidden="false" customHeight="false" outlineLevel="0" collapsed="false">
      <c r="A482" s="250" t="n">
        <v>38060</v>
      </c>
      <c r="B482" s="250" t="s">
        <v>1168</v>
      </c>
      <c r="C482" s="250" t="s">
        <v>232</v>
      </c>
      <c r="D482" s="250" t="s">
        <v>236</v>
      </c>
      <c r="E482" s="251" t="s">
        <v>1169</v>
      </c>
      <c r="F482" s="0" t="n">
        <v>139.79</v>
      </c>
    </row>
    <row r="483" customFormat="false" ht="15" hidden="false" customHeight="false" outlineLevel="0" collapsed="false">
      <c r="A483" s="250" t="n">
        <v>10956</v>
      </c>
      <c r="B483" s="250" t="s">
        <v>1170</v>
      </c>
      <c r="C483" s="250" t="s">
        <v>232</v>
      </c>
      <c r="D483" s="250" t="s">
        <v>236</v>
      </c>
      <c r="E483" s="251" t="s">
        <v>1171</v>
      </c>
      <c r="F483" s="0" t="n">
        <v>520.38</v>
      </c>
    </row>
    <row r="484" customFormat="false" ht="15" hidden="false" customHeight="false" outlineLevel="0" collapsed="false">
      <c r="A484" s="250" t="n">
        <v>39380</v>
      </c>
      <c r="B484" s="250" t="s">
        <v>1172</v>
      </c>
      <c r="C484" s="250" t="s">
        <v>232</v>
      </c>
      <c r="D484" s="250" t="s">
        <v>236</v>
      </c>
      <c r="E484" s="251" t="s">
        <v>1173</v>
      </c>
      <c r="F484" s="0" t="n">
        <v>390.83</v>
      </c>
    </row>
    <row r="485" customFormat="false" ht="15" hidden="false" customHeight="false" outlineLevel="0" collapsed="false">
      <c r="A485" s="250" t="n">
        <v>13374</v>
      </c>
      <c r="B485" s="250" t="s">
        <v>1174</v>
      </c>
      <c r="C485" s="250" t="s">
        <v>232</v>
      </c>
      <c r="D485" s="250" t="s">
        <v>236</v>
      </c>
      <c r="E485" s="251" t="s">
        <v>1175</v>
      </c>
      <c r="F485" s="0" t="n">
        <v>7.07</v>
      </c>
    </row>
    <row r="486" customFormat="false" ht="15" hidden="false" customHeight="false" outlineLevel="0" collapsed="false">
      <c r="A486" s="250" t="n">
        <v>37597</v>
      </c>
      <c r="B486" s="250" t="s">
        <v>1176</v>
      </c>
      <c r="C486" s="250" t="s">
        <v>232</v>
      </c>
      <c r="D486" s="250" t="s">
        <v>244</v>
      </c>
      <c r="E486" s="251" t="s">
        <v>1177</v>
      </c>
      <c r="F486" s="0" t="n">
        <v>4.32</v>
      </c>
    </row>
    <row r="487" customFormat="false" ht="15" hidden="false" customHeight="false" outlineLevel="0" collapsed="false">
      <c r="A487" s="250" t="n">
        <v>183</v>
      </c>
      <c r="B487" s="250" t="s">
        <v>1178</v>
      </c>
      <c r="C487" s="250" t="s">
        <v>1179</v>
      </c>
      <c r="D487" s="250" t="s">
        <v>233</v>
      </c>
      <c r="E487" s="251" t="s">
        <v>1180</v>
      </c>
      <c r="F487" s="0" t="n">
        <v>156.07</v>
      </c>
    </row>
    <row r="488" customFormat="false" ht="15" hidden="false" customHeight="false" outlineLevel="0" collapsed="false">
      <c r="A488" s="250" t="n">
        <v>184</v>
      </c>
      <c r="B488" s="250" t="s">
        <v>1181</v>
      </c>
      <c r="C488" s="250" t="s">
        <v>1179</v>
      </c>
      <c r="D488" s="250" t="s">
        <v>236</v>
      </c>
      <c r="E488" s="251" t="s">
        <v>1182</v>
      </c>
      <c r="F488" s="0" t="n">
        <v>195.63</v>
      </c>
    </row>
    <row r="489" customFormat="false" ht="15" hidden="false" customHeight="false" outlineLevel="0" collapsed="false">
      <c r="A489" s="250" t="n">
        <v>181</v>
      </c>
      <c r="B489" s="250" t="s">
        <v>1183</v>
      </c>
      <c r="C489" s="250" t="s">
        <v>1179</v>
      </c>
      <c r="D489" s="250" t="s">
        <v>236</v>
      </c>
      <c r="E489" s="251" t="s">
        <v>1184</v>
      </c>
      <c r="F489" s="0" t="n">
        <v>440.86</v>
      </c>
    </row>
    <row r="490" customFormat="false" ht="15" hidden="false" customHeight="false" outlineLevel="0" collapsed="false">
      <c r="A490" s="250" t="n">
        <v>20001</v>
      </c>
      <c r="B490" s="250" t="s">
        <v>1185</v>
      </c>
      <c r="C490" s="250" t="s">
        <v>1179</v>
      </c>
      <c r="D490" s="250" t="s">
        <v>236</v>
      </c>
      <c r="E490" s="251" t="s">
        <v>1186</v>
      </c>
      <c r="F490" s="0" t="n">
        <v>482.18</v>
      </c>
    </row>
    <row r="491" customFormat="false" ht="15" hidden="false" customHeight="false" outlineLevel="0" collapsed="false">
      <c r="A491" s="250" t="n">
        <v>39837</v>
      </c>
      <c r="B491" s="250" t="s">
        <v>1187</v>
      </c>
      <c r="C491" s="250" t="s">
        <v>1179</v>
      </c>
      <c r="D491" s="250" t="s">
        <v>244</v>
      </c>
      <c r="E491" s="251" t="s">
        <v>1188</v>
      </c>
      <c r="F491" s="0" t="n">
        <v>366.86</v>
      </c>
    </row>
    <row r="492" customFormat="false" ht="15" hidden="false" customHeight="false" outlineLevel="0" collapsed="false">
      <c r="A492" s="250" t="n">
        <v>10535</v>
      </c>
      <c r="B492" s="250" t="s">
        <v>1189</v>
      </c>
      <c r="C492" s="250" t="s">
        <v>232</v>
      </c>
      <c r="D492" s="250" t="s">
        <v>233</v>
      </c>
      <c r="E492" s="251" t="s">
        <v>1190</v>
      </c>
      <c r="F492" s="0" t="n">
        <v>157.95</v>
      </c>
    </row>
    <row r="493" customFormat="false" ht="15" hidden="false" customHeight="false" outlineLevel="0" collapsed="false">
      <c r="A493" s="250" t="n">
        <v>10537</v>
      </c>
      <c r="B493" s="250" t="s">
        <v>1191</v>
      </c>
      <c r="C493" s="250" t="s">
        <v>232</v>
      </c>
      <c r="D493" s="250" t="s">
        <v>236</v>
      </c>
      <c r="E493" s="251" t="s">
        <v>1192</v>
      </c>
      <c r="F493" s="0" t="n">
        <v>210.03</v>
      </c>
    </row>
    <row r="494" customFormat="false" ht="15" hidden="false" customHeight="false" outlineLevel="0" collapsed="false">
      <c r="A494" s="250" t="n">
        <v>13891</v>
      </c>
      <c r="B494" s="250" t="s">
        <v>1193</v>
      </c>
      <c r="C494" s="250" t="s">
        <v>232</v>
      </c>
      <c r="D494" s="250" t="s">
        <v>236</v>
      </c>
      <c r="E494" s="251" t="s">
        <v>1194</v>
      </c>
      <c r="F494" s="0" t="n">
        <v>304.3</v>
      </c>
    </row>
    <row r="495" customFormat="false" ht="15" hidden="false" customHeight="false" outlineLevel="0" collapsed="false">
      <c r="A495" s="250" t="n">
        <v>44492</v>
      </c>
      <c r="B495" s="250" t="s">
        <v>1195</v>
      </c>
      <c r="C495" s="250" t="s">
        <v>232</v>
      </c>
      <c r="D495" s="250" t="s">
        <v>236</v>
      </c>
      <c r="E495" s="251" t="s">
        <v>1196</v>
      </c>
      <c r="F495" s="0" t="n">
        <v>154.39</v>
      </c>
    </row>
    <row r="496" customFormat="false" ht="15" hidden="false" customHeight="false" outlineLevel="0" collapsed="false">
      <c r="A496" s="250" t="n">
        <v>36396</v>
      </c>
      <c r="B496" s="250" t="s">
        <v>1197</v>
      </c>
      <c r="C496" s="250" t="s">
        <v>232</v>
      </c>
      <c r="D496" s="250" t="s">
        <v>236</v>
      </c>
      <c r="E496" s="251" t="s">
        <v>1198</v>
      </c>
      <c r="F496" s="0" t="n">
        <v>183.59</v>
      </c>
    </row>
    <row r="497" customFormat="false" ht="15" hidden="false" customHeight="false" outlineLevel="0" collapsed="false">
      <c r="A497" s="250" t="n">
        <v>36397</v>
      </c>
      <c r="B497" s="250" t="s">
        <v>1199</v>
      </c>
      <c r="C497" s="250" t="s">
        <v>232</v>
      </c>
      <c r="D497" s="250" t="s">
        <v>236</v>
      </c>
      <c r="E497" s="251" t="s">
        <v>1200</v>
      </c>
      <c r="F497" s="0" t="n">
        <v>429.04</v>
      </c>
    </row>
    <row r="498" customFormat="false" ht="15" hidden="false" customHeight="false" outlineLevel="0" collapsed="false">
      <c r="A498" s="250" t="n">
        <v>36398</v>
      </c>
      <c r="B498" s="250" t="s">
        <v>1201</v>
      </c>
      <c r="C498" s="250" t="s">
        <v>232</v>
      </c>
      <c r="D498" s="250" t="s">
        <v>236</v>
      </c>
      <c r="E498" s="251" t="s">
        <v>1202</v>
      </c>
      <c r="F498" s="0" t="n">
        <v>683.59</v>
      </c>
    </row>
    <row r="499" customFormat="false" ht="15" hidden="false" customHeight="false" outlineLevel="0" collapsed="false">
      <c r="A499" s="250" t="n">
        <v>647</v>
      </c>
      <c r="B499" s="250" t="s">
        <v>1203</v>
      </c>
      <c r="C499" s="250" t="s">
        <v>575</v>
      </c>
      <c r="D499" s="250" t="s">
        <v>236</v>
      </c>
      <c r="E499" s="251" t="s">
        <v>1204</v>
      </c>
      <c r="F499" s="0" t="n">
        <v>856.5</v>
      </c>
    </row>
    <row r="500" customFormat="false" ht="15" hidden="false" customHeight="false" outlineLevel="0" collapsed="false">
      <c r="A500" s="250" t="n">
        <v>40920</v>
      </c>
      <c r="B500" s="250" t="s">
        <v>1205</v>
      </c>
      <c r="C500" s="250" t="s">
        <v>578</v>
      </c>
      <c r="D500" s="250" t="s">
        <v>236</v>
      </c>
      <c r="E500" s="251" t="s">
        <v>1206</v>
      </c>
      <c r="F500" s="0" t="n">
        <v>173.05</v>
      </c>
    </row>
    <row r="501" customFormat="false" ht="15" hidden="false" customHeight="false" outlineLevel="0" collapsed="false">
      <c r="A501" s="250" t="n">
        <v>715</v>
      </c>
      <c r="B501" s="250" t="s">
        <v>1207</v>
      </c>
      <c r="C501" s="250" t="s">
        <v>232</v>
      </c>
      <c r="D501" s="250" t="s">
        <v>233</v>
      </c>
      <c r="E501" s="251" t="s">
        <v>1208</v>
      </c>
      <c r="F501" s="0" t="n">
        <v>682.74</v>
      </c>
    </row>
    <row r="502" customFormat="false" ht="15" hidden="false" customHeight="false" outlineLevel="0" collapsed="false">
      <c r="A502" s="250" t="n">
        <v>716</v>
      </c>
      <c r="B502" s="250" t="s">
        <v>1209</v>
      </c>
      <c r="C502" s="250" t="s">
        <v>232</v>
      </c>
      <c r="D502" s="250" t="s">
        <v>236</v>
      </c>
      <c r="E502" s="251" t="s">
        <v>1210</v>
      </c>
      <c r="F502" s="0" t="n">
        <v>686.09</v>
      </c>
    </row>
    <row r="503" customFormat="false" ht="15" hidden="false" customHeight="false" outlineLevel="0" collapsed="false">
      <c r="A503" s="250" t="n">
        <v>38783</v>
      </c>
      <c r="B503" s="250" t="s">
        <v>1211</v>
      </c>
      <c r="C503" s="250" t="s">
        <v>232</v>
      </c>
      <c r="D503" s="250" t="s">
        <v>236</v>
      </c>
      <c r="E503" s="251" t="s">
        <v>327</v>
      </c>
      <c r="F503" s="0" t="n">
        <v>7.29</v>
      </c>
    </row>
    <row r="504" customFormat="false" ht="15" hidden="false" customHeight="false" outlineLevel="0" collapsed="false">
      <c r="A504" s="250" t="n">
        <v>37593</v>
      </c>
      <c r="B504" s="250" t="s">
        <v>1212</v>
      </c>
      <c r="C504" s="250" t="s">
        <v>232</v>
      </c>
      <c r="D504" s="250" t="s">
        <v>236</v>
      </c>
      <c r="E504" s="251" t="s">
        <v>1213</v>
      </c>
      <c r="F504" s="0" t="n">
        <v>1344.51</v>
      </c>
    </row>
    <row r="505" customFormat="false" ht="15" hidden="false" customHeight="false" outlineLevel="0" collapsed="false">
      <c r="A505" s="250" t="n">
        <v>37594</v>
      </c>
      <c r="B505" s="250" t="s">
        <v>1214</v>
      </c>
      <c r="C505" s="250" t="s">
        <v>232</v>
      </c>
      <c r="D505" s="250" t="s">
        <v>236</v>
      </c>
      <c r="E505" s="251" t="s">
        <v>1215</v>
      </c>
      <c r="F505" s="0" t="n">
        <v>1360.56</v>
      </c>
    </row>
    <row r="506" customFormat="false" ht="15" hidden="false" customHeight="false" outlineLevel="0" collapsed="false">
      <c r="A506" s="250" t="n">
        <v>37592</v>
      </c>
      <c r="B506" s="250" t="s">
        <v>1216</v>
      </c>
      <c r="C506" s="250" t="s">
        <v>232</v>
      </c>
      <c r="D506" s="250" t="s">
        <v>236</v>
      </c>
      <c r="E506" s="251" t="s">
        <v>1217</v>
      </c>
      <c r="F506" s="0" t="n">
        <v>469.06</v>
      </c>
    </row>
    <row r="507" customFormat="false" ht="15" hidden="false" customHeight="false" outlineLevel="0" collapsed="false">
      <c r="A507" s="250" t="n">
        <v>7270</v>
      </c>
      <c r="B507" s="250" t="s">
        <v>1218</v>
      </c>
      <c r="C507" s="250" t="s">
        <v>232</v>
      </c>
      <c r="D507" s="250" t="s">
        <v>236</v>
      </c>
      <c r="E507" s="251" t="s">
        <v>1219</v>
      </c>
      <c r="F507" s="0" t="n">
        <v>717.07</v>
      </c>
    </row>
    <row r="508" customFormat="false" ht="15" hidden="false" customHeight="false" outlineLevel="0" collapsed="false">
      <c r="A508" s="250" t="n">
        <v>7267</v>
      </c>
      <c r="B508" s="250" t="s">
        <v>1220</v>
      </c>
      <c r="C508" s="250" t="s">
        <v>232</v>
      </c>
      <c r="D508" s="250" t="s">
        <v>236</v>
      </c>
      <c r="E508" s="251" t="s">
        <v>986</v>
      </c>
      <c r="F508" s="0" t="n">
        <v>694.36</v>
      </c>
    </row>
    <row r="509" customFormat="false" ht="15" hidden="false" customHeight="false" outlineLevel="0" collapsed="false">
      <c r="A509" s="250" t="n">
        <v>7271</v>
      </c>
      <c r="B509" s="250" t="s">
        <v>1221</v>
      </c>
      <c r="C509" s="250" t="s">
        <v>232</v>
      </c>
      <c r="D509" s="250" t="s">
        <v>236</v>
      </c>
      <c r="E509" s="251" t="s">
        <v>1222</v>
      </c>
      <c r="F509" s="0" t="n">
        <v>302.4</v>
      </c>
    </row>
    <row r="510" customFormat="false" ht="15" hidden="false" customHeight="false" outlineLevel="0" collapsed="false">
      <c r="A510" s="250" t="n">
        <v>7266</v>
      </c>
      <c r="B510" s="250" t="s">
        <v>1223</v>
      </c>
      <c r="C510" s="250" t="s">
        <v>1224</v>
      </c>
      <c r="D510" s="250" t="s">
        <v>233</v>
      </c>
      <c r="E510" s="251" t="s">
        <v>1225</v>
      </c>
      <c r="F510" s="0" t="n">
        <v>347.05</v>
      </c>
    </row>
    <row r="511" customFormat="false" ht="15" hidden="false" customHeight="false" outlineLevel="0" collapsed="false">
      <c r="A511" s="250" t="n">
        <v>7268</v>
      </c>
      <c r="B511" s="250" t="s">
        <v>1226</v>
      </c>
      <c r="C511" s="250" t="s">
        <v>232</v>
      </c>
      <c r="D511" s="250" t="s">
        <v>236</v>
      </c>
      <c r="E511" s="251" t="s">
        <v>1227</v>
      </c>
      <c r="F511" s="0" t="n">
        <v>375.5</v>
      </c>
    </row>
    <row r="512" customFormat="false" ht="15" hidden="false" customHeight="false" outlineLevel="0" collapsed="false">
      <c r="A512" s="250" t="n">
        <v>34556</v>
      </c>
      <c r="B512" s="250" t="s">
        <v>1228</v>
      </c>
      <c r="C512" s="250" t="s">
        <v>232</v>
      </c>
      <c r="D512" s="250" t="s">
        <v>236</v>
      </c>
      <c r="E512" s="251" t="s">
        <v>1229</v>
      </c>
      <c r="F512" s="0" t="n">
        <v>133.14</v>
      </c>
    </row>
    <row r="513" customFormat="false" ht="15" hidden="false" customHeight="false" outlineLevel="0" collapsed="false">
      <c r="A513" s="250" t="n">
        <v>37873</v>
      </c>
      <c r="B513" s="250" t="s">
        <v>1230</v>
      </c>
      <c r="C513" s="250" t="s">
        <v>232</v>
      </c>
      <c r="D513" s="250" t="s">
        <v>236</v>
      </c>
      <c r="E513" s="251" t="s">
        <v>1231</v>
      </c>
      <c r="F513" s="0" t="n">
        <v>147.86</v>
      </c>
    </row>
    <row r="514" customFormat="false" ht="15" hidden="false" customHeight="false" outlineLevel="0" collapsed="false">
      <c r="A514" s="250" t="n">
        <v>34564</v>
      </c>
      <c r="B514" s="250" t="s">
        <v>1232</v>
      </c>
      <c r="C514" s="250" t="s">
        <v>232</v>
      </c>
      <c r="D514" s="250" t="s">
        <v>236</v>
      </c>
      <c r="E514" s="251" t="s">
        <v>432</v>
      </c>
      <c r="F514" s="0" t="n">
        <v>157.66</v>
      </c>
    </row>
    <row r="515" customFormat="false" ht="15" hidden="false" customHeight="false" outlineLevel="0" collapsed="false">
      <c r="A515" s="250" t="n">
        <v>34565</v>
      </c>
      <c r="B515" s="250" t="s">
        <v>1233</v>
      </c>
      <c r="C515" s="250" t="s">
        <v>232</v>
      </c>
      <c r="D515" s="250" t="s">
        <v>236</v>
      </c>
      <c r="E515" s="251" t="s">
        <v>1234</v>
      </c>
      <c r="F515" s="0" t="n">
        <v>165.17</v>
      </c>
    </row>
    <row r="516" customFormat="false" ht="15" hidden="false" customHeight="false" outlineLevel="0" collapsed="false">
      <c r="A516" s="250" t="n">
        <v>38590</v>
      </c>
      <c r="B516" s="250" t="s">
        <v>1235</v>
      </c>
      <c r="C516" s="250" t="s">
        <v>232</v>
      </c>
      <c r="D516" s="250" t="s">
        <v>236</v>
      </c>
      <c r="E516" s="251" t="s">
        <v>1236</v>
      </c>
      <c r="F516" s="0" t="n">
        <v>84.57</v>
      </c>
    </row>
    <row r="517" customFormat="false" ht="15" hidden="false" customHeight="false" outlineLevel="0" collapsed="false">
      <c r="A517" s="250" t="n">
        <v>34566</v>
      </c>
      <c r="B517" s="250" t="s">
        <v>1237</v>
      </c>
      <c r="C517" s="250" t="s">
        <v>232</v>
      </c>
      <c r="D517" s="250" t="s">
        <v>236</v>
      </c>
      <c r="E517" s="251" t="s">
        <v>1238</v>
      </c>
      <c r="F517" s="0" t="n">
        <v>96.98</v>
      </c>
    </row>
    <row r="518" customFormat="false" ht="15" hidden="false" customHeight="false" outlineLevel="0" collapsed="false">
      <c r="A518" s="250" t="n">
        <v>34567</v>
      </c>
      <c r="B518" s="250" t="s">
        <v>1239</v>
      </c>
      <c r="C518" s="250" t="s">
        <v>232</v>
      </c>
      <c r="D518" s="250" t="s">
        <v>236</v>
      </c>
      <c r="E518" s="251" t="s">
        <v>1240</v>
      </c>
      <c r="F518" s="0" t="n">
        <v>104.9</v>
      </c>
    </row>
    <row r="519" customFormat="false" ht="15" hidden="false" customHeight="false" outlineLevel="0" collapsed="false">
      <c r="A519" s="250" t="n">
        <v>38591</v>
      </c>
      <c r="B519" s="250" t="s">
        <v>1241</v>
      </c>
      <c r="C519" s="250" t="s">
        <v>232</v>
      </c>
      <c r="D519" s="250" t="s">
        <v>236</v>
      </c>
      <c r="E519" s="251" t="s">
        <v>1242</v>
      </c>
      <c r="F519" s="0" t="n">
        <v>109.84</v>
      </c>
    </row>
    <row r="520" customFormat="false" ht="15" hidden="false" customHeight="false" outlineLevel="0" collapsed="false">
      <c r="A520" s="250" t="n">
        <v>34568</v>
      </c>
      <c r="B520" s="250" t="s">
        <v>1243</v>
      </c>
      <c r="C520" s="250" t="s">
        <v>232</v>
      </c>
      <c r="D520" s="250" t="s">
        <v>236</v>
      </c>
      <c r="E520" s="251" t="s">
        <v>408</v>
      </c>
      <c r="F520" s="0" t="n">
        <v>5.33</v>
      </c>
    </row>
    <row r="521" customFormat="false" ht="15" hidden="false" customHeight="false" outlineLevel="0" collapsed="false">
      <c r="A521" s="250" t="n">
        <v>34569</v>
      </c>
      <c r="B521" s="250" t="s">
        <v>1244</v>
      </c>
      <c r="C521" s="250" t="s">
        <v>232</v>
      </c>
      <c r="D521" s="250" t="s">
        <v>236</v>
      </c>
      <c r="E521" s="251" t="s">
        <v>1234</v>
      </c>
      <c r="F521" s="0" t="n">
        <v>20.45</v>
      </c>
    </row>
    <row r="522" customFormat="false" ht="15" hidden="false" customHeight="false" outlineLevel="0" collapsed="false">
      <c r="A522" s="250" t="n">
        <v>34570</v>
      </c>
      <c r="B522" s="250" t="s">
        <v>1245</v>
      </c>
      <c r="C522" s="250" t="s">
        <v>232</v>
      </c>
      <c r="D522" s="250" t="s">
        <v>236</v>
      </c>
      <c r="E522" s="251" t="s">
        <v>1246</v>
      </c>
      <c r="F522" s="0" t="n">
        <v>10.07</v>
      </c>
    </row>
    <row r="523" customFormat="false" ht="15" hidden="false" customHeight="false" outlineLevel="0" collapsed="false">
      <c r="A523" s="250" t="n">
        <v>25070</v>
      </c>
      <c r="B523" s="250" t="s">
        <v>1247</v>
      </c>
      <c r="C523" s="250" t="s">
        <v>232</v>
      </c>
      <c r="D523" s="250" t="s">
        <v>236</v>
      </c>
      <c r="E523" s="251" t="s">
        <v>1248</v>
      </c>
      <c r="F523" s="0" t="n">
        <v>6.17</v>
      </c>
    </row>
    <row r="524" customFormat="false" ht="15" hidden="false" customHeight="false" outlineLevel="0" collapsed="false">
      <c r="A524" s="250" t="n">
        <v>34571</v>
      </c>
      <c r="B524" s="250" t="s">
        <v>1249</v>
      </c>
      <c r="C524" s="250" t="s">
        <v>232</v>
      </c>
      <c r="D524" s="250" t="s">
        <v>236</v>
      </c>
      <c r="E524" s="251" t="s">
        <v>1250</v>
      </c>
      <c r="F524" s="0" t="n">
        <v>9.43</v>
      </c>
    </row>
    <row r="525" customFormat="false" ht="15" hidden="false" customHeight="false" outlineLevel="0" collapsed="false">
      <c r="A525" s="250" t="n">
        <v>34573</v>
      </c>
      <c r="B525" s="250" t="s">
        <v>1251</v>
      </c>
      <c r="C525" s="250" t="s">
        <v>232</v>
      </c>
      <c r="D525" s="250" t="s">
        <v>236</v>
      </c>
      <c r="E525" s="251" t="s">
        <v>1252</v>
      </c>
      <c r="F525" s="0" t="n">
        <v>26.96</v>
      </c>
    </row>
    <row r="526" customFormat="false" ht="15" hidden="false" customHeight="false" outlineLevel="0" collapsed="false">
      <c r="A526" s="250" t="n">
        <v>37107</v>
      </c>
      <c r="B526" s="250" t="s">
        <v>1253</v>
      </c>
      <c r="C526" s="250" t="s">
        <v>232</v>
      </c>
      <c r="D526" s="250" t="s">
        <v>236</v>
      </c>
      <c r="E526" s="251" t="s">
        <v>1254</v>
      </c>
      <c r="F526" s="0" t="n">
        <v>13.48</v>
      </c>
    </row>
    <row r="527" customFormat="false" ht="15" hidden="false" customHeight="false" outlineLevel="0" collapsed="false">
      <c r="A527" s="250" t="n">
        <v>34576</v>
      </c>
      <c r="B527" s="250" t="s">
        <v>1255</v>
      </c>
      <c r="C527" s="250" t="s">
        <v>232</v>
      </c>
      <c r="D527" s="250" t="s">
        <v>236</v>
      </c>
      <c r="E527" s="251" t="s">
        <v>1256</v>
      </c>
      <c r="F527" s="0" t="n">
        <v>52.69</v>
      </c>
    </row>
    <row r="528" customFormat="false" ht="15" hidden="false" customHeight="false" outlineLevel="0" collapsed="false">
      <c r="A528" s="250" t="n">
        <v>34577</v>
      </c>
      <c r="B528" s="250" t="s">
        <v>1257</v>
      </c>
      <c r="C528" s="250" t="s">
        <v>232</v>
      </c>
      <c r="D528" s="250" t="s">
        <v>236</v>
      </c>
      <c r="E528" s="251" t="s">
        <v>1258</v>
      </c>
      <c r="F528" s="0" t="n">
        <v>20.2</v>
      </c>
    </row>
    <row r="529" customFormat="false" ht="15" hidden="false" customHeight="false" outlineLevel="0" collapsed="false">
      <c r="A529" s="250" t="n">
        <v>34578</v>
      </c>
      <c r="B529" s="250" t="s">
        <v>1259</v>
      </c>
      <c r="C529" s="250" t="s">
        <v>232</v>
      </c>
      <c r="D529" s="250" t="s">
        <v>236</v>
      </c>
      <c r="E529" s="251" t="s">
        <v>1260</v>
      </c>
      <c r="F529" s="0" t="n">
        <v>17.06</v>
      </c>
    </row>
    <row r="530" customFormat="false" ht="15" hidden="false" customHeight="false" outlineLevel="0" collapsed="false">
      <c r="A530" s="250" t="n">
        <v>34579</v>
      </c>
      <c r="B530" s="250" t="s">
        <v>1261</v>
      </c>
      <c r="C530" s="250" t="s">
        <v>232</v>
      </c>
      <c r="D530" s="250" t="s">
        <v>236</v>
      </c>
      <c r="E530" s="251" t="s">
        <v>732</v>
      </c>
      <c r="F530" s="0" t="n">
        <v>2.74</v>
      </c>
    </row>
    <row r="531" customFormat="false" ht="15" hidden="false" customHeight="false" outlineLevel="0" collapsed="false">
      <c r="A531" s="250" t="n">
        <v>25067</v>
      </c>
      <c r="B531" s="250" t="s">
        <v>1262</v>
      </c>
      <c r="C531" s="250" t="s">
        <v>232</v>
      </c>
      <c r="D531" s="250" t="s">
        <v>236</v>
      </c>
      <c r="E531" s="251" t="s">
        <v>1263</v>
      </c>
      <c r="F531" s="0" t="n">
        <v>15.33</v>
      </c>
    </row>
    <row r="532" customFormat="false" ht="15" hidden="false" customHeight="false" outlineLevel="0" collapsed="false">
      <c r="A532" s="250" t="n">
        <v>34580</v>
      </c>
      <c r="B532" s="250" t="s">
        <v>1264</v>
      </c>
      <c r="C532" s="250" t="s">
        <v>232</v>
      </c>
      <c r="D532" s="250" t="s">
        <v>236</v>
      </c>
      <c r="E532" s="251" t="s">
        <v>1265</v>
      </c>
      <c r="F532" s="0" t="n">
        <v>321.13</v>
      </c>
    </row>
    <row r="533" customFormat="false" ht="15" hidden="false" customHeight="false" outlineLevel="0" collapsed="false">
      <c r="A533" s="250" t="n">
        <v>25071</v>
      </c>
      <c r="B533" s="250" t="s">
        <v>1266</v>
      </c>
      <c r="C533" s="250" t="s">
        <v>232</v>
      </c>
      <c r="D533" s="250" t="s">
        <v>236</v>
      </c>
      <c r="E533" s="251" t="s">
        <v>1267</v>
      </c>
      <c r="F533" s="0" t="n">
        <v>63.86</v>
      </c>
    </row>
    <row r="534" customFormat="false" ht="15" hidden="false" customHeight="false" outlineLevel="0" collapsed="false">
      <c r="A534" s="250" t="n">
        <v>38395</v>
      </c>
      <c r="B534" s="250" t="s">
        <v>1268</v>
      </c>
      <c r="C534" s="250" t="s">
        <v>232</v>
      </c>
      <c r="D534" s="250" t="s">
        <v>236</v>
      </c>
      <c r="E534" s="251" t="s">
        <v>1269</v>
      </c>
      <c r="F534" s="0" t="n">
        <v>66.34</v>
      </c>
    </row>
    <row r="535" customFormat="false" ht="15" hidden="false" customHeight="false" outlineLevel="0" collapsed="false">
      <c r="A535" s="250" t="n">
        <v>34583</v>
      </c>
      <c r="B535" s="250" t="s">
        <v>1270</v>
      </c>
      <c r="C535" s="250" t="s">
        <v>243</v>
      </c>
      <c r="D535" s="250" t="s">
        <v>236</v>
      </c>
      <c r="E535" s="251" t="s">
        <v>1271</v>
      </c>
      <c r="F535" s="0" t="n">
        <v>9.82</v>
      </c>
    </row>
    <row r="536" customFormat="false" ht="15" hidden="false" customHeight="false" outlineLevel="0" collapsed="false">
      <c r="A536" s="250" t="n">
        <v>34584</v>
      </c>
      <c r="B536" s="250" t="s">
        <v>1272</v>
      </c>
      <c r="C536" s="250" t="s">
        <v>243</v>
      </c>
      <c r="D536" s="250" t="s">
        <v>236</v>
      </c>
      <c r="E536" s="251" t="s">
        <v>1273</v>
      </c>
      <c r="F536" s="0" t="n">
        <v>89.96</v>
      </c>
    </row>
    <row r="537" customFormat="false" ht="15" hidden="false" customHeight="false" outlineLevel="0" collapsed="false">
      <c r="A537" s="250" t="n">
        <v>709</v>
      </c>
      <c r="B537" s="250" t="s">
        <v>1274</v>
      </c>
      <c r="C537" s="250" t="s">
        <v>243</v>
      </c>
      <c r="D537" s="250" t="s">
        <v>244</v>
      </c>
      <c r="E537" s="251" t="s">
        <v>1275</v>
      </c>
      <c r="F537" s="0" t="n">
        <v>332215.39</v>
      </c>
    </row>
    <row r="538" customFormat="false" ht="15" hidden="false" customHeight="false" outlineLevel="0" collapsed="false">
      <c r="A538" s="250" t="n">
        <v>34599</v>
      </c>
      <c r="B538" s="250" t="s">
        <v>1276</v>
      </c>
      <c r="C538" s="250" t="s">
        <v>232</v>
      </c>
      <c r="D538" s="250" t="s">
        <v>236</v>
      </c>
      <c r="E538" s="251" t="s">
        <v>1277</v>
      </c>
      <c r="F538" s="0" t="n">
        <v>98.48</v>
      </c>
    </row>
    <row r="539" customFormat="false" ht="15" hidden="false" customHeight="false" outlineLevel="0" collapsed="false">
      <c r="A539" s="250" t="n">
        <v>34592</v>
      </c>
      <c r="B539" s="250" t="s">
        <v>1278</v>
      </c>
      <c r="C539" s="250" t="s">
        <v>232</v>
      </c>
      <c r="D539" s="250" t="s">
        <v>236</v>
      </c>
      <c r="E539" s="251" t="s">
        <v>1279</v>
      </c>
      <c r="F539" s="0" t="n">
        <v>65.09</v>
      </c>
    </row>
    <row r="540" customFormat="false" ht="15" hidden="false" customHeight="false" outlineLevel="0" collapsed="false">
      <c r="A540" s="250" t="n">
        <v>37103</v>
      </c>
      <c r="B540" s="250" t="s">
        <v>1280</v>
      </c>
      <c r="C540" s="250" t="s">
        <v>232</v>
      </c>
      <c r="D540" s="250" t="s">
        <v>236</v>
      </c>
      <c r="E540" s="251" t="s">
        <v>1281</v>
      </c>
      <c r="F540" s="0" t="n">
        <v>80</v>
      </c>
    </row>
    <row r="541" customFormat="false" ht="15" hidden="false" customHeight="false" outlineLevel="0" collapsed="false">
      <c r="A541" s="250" t="n">
        <v>34555</v>
      </c>
      <c r="B541" s="250" t="s">
        <v>1282</v>
      </c>
      <c r="C541" s="250" t="s">
        <v>232</v>
      </c>
      <c r="D541" s="250" t="s">
        <v>236</v>
      </c>
      <c r="E541" s="251" t="s">
        <v>1283</v>
      </c>
      <c r="F541" s="0" t="n">
        <v>43.49</v>
      </c>
    </row>
    <row r="542" customFormat="false" ht="15" hidden="false" customHeight="false" outlineLevel="0" collapsed="false">
      <c r="A542" s="250" t="n">
        <v>674</v>
      </c>
      <c r="B542" s="250" t="s">
        <v>1284</v>
      </c>
      <c r="C542" s="250" t="s">
        <v>243</v>
      </c>
      <c r="D542" s="250" t="s">
        <v>244</v>
      </c>
      <c r="E542" s="251" t="s">
        <v>1285</v>
      </c>
      <c r="F542" s="0" t="n">
        <v>79.72</v>
      </c>
    </row>
    <row r="543" customFormat="false" ht="15" hidden="false" customHeight="false" outlineLevel="0" collapsed="false">
      <c r="A543" s="250" t="n">
        <v>34600</v>
      </c>
      <c r="B543" s="250" t="s">
        <v>1286</v>
      </c>
      <c r="C543" s="250" t="s">
        <v>243</v>
      </c>
      <c r="D543" s="250" t="s">
        <v>244</v>
      </c>
      <c r="E543" s="251" t="s">
        <v>1287</v>
      </c>
      <c r="F543" s="0" t="n">
        <v>107.85</v>
      </c>
    </row>
    <row r="544" customFormat="false" ht="15" hidden="false" customHeight="false" outlineLevel="0" collapsed="false">
      <c r="A544" s="250" t="n">
        <v>652</v>
      </c>
      <c r="B544" s="250" t="s">
        <v>1288</v>
      </c>
      <c r="C544" s="250" t="s">
        <v>243</v>
      </c>
      <c r="D544" s="250" t="s">
        <v>244</v>
      </c>
      <c r="E544" s="251" t="s">
        <v>1289</v>
      </c>
      <c r="F544" s="0" t="n">
        <v>223.87</v>
      </c>
    </row>
    <row r="545" customFormat="false" ht="15" hidden="false" customHeight="false" outlineLevel="0" collapsed="false">
      <c r="A545" s="250" t="n">
        <v>651</v>
      </c>
      <c r="B545" s="250" t="s">
        <v>1290</v>
      </c>
      <c r="C545" s="250" t="s">
        <v>232</v>
      </c>
      <c r="D545" s="250" t="s">
        <v>236</v>
      </c>
      <c r="E545" s="251" t="s">
        <v>1291</v>
      </c>
      <c r="F545" s="0" t="n">
        <v>3780</v>
      </c>
    </row>
    <row r="546" customFormat="false" ht="15" hidden="false" customHeight="false" outlineLevel="0" collapsed="false">
      <c r="A546" s="250" t="n">
        <v>654</v>
      </c>
      <c r="B546" s="250" t="s">
        <v>1292</v>
      </c>
      <c r="C546" s="250" t="s">
        <v>232</v>
      </c>
      <c r="D546" s="250" t="s">
        <v>236</v>
      </c>
      <c r="E546" s="251" t="s">
        <v>1229</v>
      </c>
      <c r="F546" s="0" t="n">
        <v>5154.89</v>
      </c>
    </row>
    <row r="547" customFormat="false" ht="15" hidden="false" customHeight="false" outlineLevel="0" collapsed="false">
      <c r="A547" s="250" t="n">
        <v>650</v>
      </c>
      <c r="B547" s="250" t="s">
        <v>1293</v>
      </c>
      <c r="C547" s="250" t="s">
        <v>232</v>
      </c>
      <c r="D547" s="250" t="s">
        <v>233</v>
      </c>
      <c r="E547" s="251" t="s">
        <v>1294</v>
      </c>
      <c r="F547" s="0" t="n">
        <v>4728.2</v>
      </c>
    </row>
    <row r="548" customFormat="false" ht="15" hidden="false" customHeight="false" outlineLevel="0" collapsed="false">
      <c r="A548" s="250" t="n">
        <v>718</v>
      </c>
      <c r="B548" s="250" t="s">
        <v>1295</v>
      </c>
      <c r="C548" s="250" t="s">
        <v>232</v>
      </c>
      <c r="D548" s="250" t="s">
        <v>236</v>
      </c>
      <c r="E548" s="251" t="s">
        <v>1296</v>
      </c>
      <c r="F548" s="0" t="n">
        <v>20565.76</v>
      </c>
    </row>
    <row r="549" customFormat="false" ht="15" hidden="false" customHeight="false" outlineLevel="0" collapsed="false">
      <c r="A549" s="250" t="n">
        <v>11981</v>
      </c>
      <c r="B549" s="250" t="s">
        <v>1297</v>
      </c>
      <c r="C549" s="250" t="s">
        <v>232</v>
      </c>
      <c r="D549" s="250" t="s">
        <v>236</v>
      </c>
      <c r="E549" s="251" t="s">
        <v>1298</v>
      </c>
      <c r="F549" s="0" t="n">
        <v>4324.57</v>
      </c>
    </row>
    <row r="550" customFormat="false" ht="15" hidden="false" customHeight="false" outlineLevel="0" collapsed="false">
      <c r="A550" s="250" t="n">
        <v>34586</v>
      </c>
      <c r="B550" s="250" t="s">
        <v>1299</v>
      </c>
      <c r="C550" s="250" t="s">
        <v>232</v>
      </c>
      <c r="D550" s="250" t="s">
        <v>236</v>
      </c>
      <c r="E550" s="251" t="s">
        <v>1300</v>
      </c>
      <c r="F550" s="0" t="n">
        <v>15376.27</v>
      </c>
    </row>
    <row r="551" customFormat="false" ht="15" hidden="false" customHeight="false" outlineLevel="0" collapsed="false">
      <c r="A551" s="250" t="n">
        <v>38603</v>
      </c>
      <c r="B551" s="250" t="s">
        <v>1301</v>
      </c>
      <c r="C551" s="250" t="s">
        <v>232</v>
      </c>
      <c r="D551" s="250" t="s">
        <v>236</v>
      </c>
      <c r="E551" s="251" t="s">
        <v>1302</v>
      </c>
      <c r="F551" s="0" t="n">
        <v>18688.57</v>
      </c>
    </row>
    <row r="552" customFormat="false" ht="15" hidden="false" customHeight="false" outlineLevel="0" collapsed="false">
      <c r="A552" s="250" t="n">
        <v>34588</v>
      </c>
      <c r="B552" s="250" t="s">
        <v>1303</v>
      </c>
      <c r="C552" s="250" t="s">
        <v>232</v>
      </c>
      <c r="D552" s="250" t="s">
        <v>236</v>
      </c>
      <c r="E552" s="251" t="s">
        <v>1304</v>
      </c>
      <c r="F552" s="0" t="n">
        <v>19.02</v>
      </c>
    </row>
    <row r="553" customFormat="false" ht="15" hidden="false" customHeight="false" outlineLevel="0" collapsed="false">
      <c r="A553" s="250" t="n">
        <v>34590</v>
      </c>
      <c r="B553" s="250" t="s">
        <v>1305</v>
      </c>
      <c r="C553" s="250" t="s">
        <v>232</v>
      </c>
      <c r="D553" s="250" t="s">
        <v>236</v>
      </c>
      <c r="E553" s="251" t="s">
        <v>988</v>
      </c>
      <c r="F553" s="0" t="n">
        <v>3365.57</v>
      </c>
    </row>
    <row r="554" customFormat="false" ht="15" hidden="false" customHeight="false" outlineLevel="0" collapsed="false">
      <c r="A554" s="250" t="n">
        <v>34591</v>
      </c>
      <c r="B554" s="250" t="s">
        <v>1306</v>
      </c>
      <c r="C554" s="250" t="s">
        <v>232</v>
      </c>
      <c r="D554" s="250" t="s">
        <v>236</v>
      </c>
      <c r="E554" s="251" t="s">
        <v>1307</v>
      </c>
      <c r="F554" s="0" t="n">
        <v>497.93</v>
      </c>
    </row>
    <row r="555" customFormat="false" ht="15" hidden="false" customHeight="false" outlineLevel="0" collapsed="false">
      <c r="A555" s="250" t="n">
        <v>41372</v>
      </c>
      <c r="B555" s="250" t="s">
        <v>1308</v>
      </c>
      <c r="C555" s="250" t="s">
        <v>243</v>
      </c>
      <c r="D555" s="250" t="s">
        <v>244</v>
      </c>
      <c r="E555" s="251" t="s">
        <v>1309</v>
      </c>
      <c r="F555" s="0" t="n">
        <v>0.47</v>
      </c>
    </row>
    <row r="556" customFormat="false" ht="15" hidden="false" customHeight="false" outlineLevel="0" collapsed="false">
      <c r="A556" s="250" t="n">
        <v>41371</v>
      </c>
      <c r="B556" s="250" t="s">
        <v>1310</v>
      </c>
      <c r="C556" s="250" t="s">
        <v>243</v>
      </c>
      <c r="D556" s="250" t="s">
        <v>244</v>
      </c>
      <c r="E556" s="251" t="s">
        <v>1311</v>
      </c>
      <c r="F556" s="0" t="n">
        <v>0.33</v>
      </c>
    </row>
    <row r="557" customFormat="false" ht="15" hidden="false" customHeight="false" outlineLevel="0" collapsed="false">
      <c r="A557" s="250" t="n">
        <v>40517</v>
      </c>
      <c r="B557" s="250" t="s">
        <v>1312</v>
      </c>
      <c r="C557" s="250" t="s">
        <v>243</v>
      </c>
      <c r="D557" s="250" t="s">
        <v>236</v>
      </c>
      <c r="E557" s="251" t="s">
        <v>1313</v>
      </c>
      <c r="F557" s="0" t="n">
        <v>0.49</v>
      </c>
    </row>
    <row r="558" customFormat="false" ht="15" hidden="false" customHeight="false" outlineLevel="0" collapsed="false">
      <c r="A558" s="250" t="n">
        <v>40515</v>
      </c>
      <c r="B558" s="250" t="s">
        <v>1314</v>
      </c>
      <c r="C558" s="250" t="s">
        <v>243</v>
      </c>
      <c r="D558" s="250" t="s">
        <v>236</v>
      </c>
      <c r="E558" s="251" t="s">
        <v>1315</v>
      </c>
      <c r="F558" s="0" t="n">
        <v>0.7</v>
      </c>
    </row>
    <row r="559" customFormat="false" ht="15" hidden="false" customHeight="false" outlineLevel="0" collapsed="false">
      <c r="A559" s="250" t="n">
        <v>40529</v>
      </c>
      <c r="B559" s="250" t="s">
        <v>1316</v>
      </c>
      <c r="C559" s="250" t="s">
        <v>243</v>
      </c>
      <c r="D559" s="250" t="s">
        <v>236</v>
      </c>
      <c r="E559" s="251" t="s">
        <v>1317</v>
      </c>
      <c r="F559" s="0" t="n">
        <v>0.34</v>
      </c>
    </row>
    <row r="560" customFormat="false" ht="15" hidden="false" customHeight="false" outlineLevel="0" collapsed="false">
      <c r="A560" s="250" t="n">
        <v>36170</v>
      </c>
      <c r="B560" s="250" t="s">
        <v>1318</v>
      </c>
      <c r="C560" s="250" t="s">
        <v>243</v>
      </c>
      <c r="D560" s="250" t="s">
        <v>233</v>
      </c>
      <c r="E560" s="251" t="s">
        <v>1319</v>
      </c>
      <c r="F560" s="0" t="n">
        <v>0.62</v>
      </c>
    </row>
    <row r="561" customFormat="false" ht="15" hidden="false" customHeight="false" outlineLevel="0" collapsed="false">
      <c r="A561" s="250" t="n">
        <v>40524</v>
      </c>
      <c r="B561" s="250" t="s">
        <v>1320</v>
      </c>
      <c r="C561" s="250" t="s">
        <v>243</v>
      </c>
      <c r="D561" s="250" t="s">
        <v>236</v>
      </c>
      <c r="E561" s="251" t="s">
        <v>1321</v>
      </c>
      <c r="F561" s="0" t="n">
        <v>1.62</v>
      </c>
    </row>
    <row r="562" customFormat="false" ht="15" hidden="false" customHeight="false" outlineLevel="0" collapsed="false">
      <c r="A562" s="250" t="n">
        <v>36156</v>
      </c>
      <c r="B562" s="250" t="s">
        <v>1322</v>
      </c>
      <c r="C562" s="250" t="s">
        <v>243</v>
      </c>
      <c r="D562" s="250" t="s">
        <v>236</v>
      </c>
      <c r="E562" s="251" t="s">
        <v>1323</v>
      </c>
      <c r="F562" s="0" t="n">
        <v>1.99</v>
      </c>
    </row>
    <row r="563" customFormat="false" ht="15" hidden="false" customHeight="false" outlineLevel="0" collapsed="false">
      <c r="A563" s="250" t="n">
        <v>36155</v>
      </c>
      <c r="B563" s="250" t="s">
        <v>1324</v>
      </c>
      <c r="C563" s="250" t="s">
        <v>243</v>
      </c>
      <c r="D563" s="250" t="s">
        <v>236</v>
      </c>
      <c r="E563" s="251" t="s">
        <v>1325</v>
      </c>
      <c r="F563" s="0" t="n">
        <v>1.21</v>
      </c>
    </row>
    <row r="564" customFormat="false" ht="15" hidden="false" customHeight="false" outlineLevel="0" collapsed="false">
      <c r="A564" s="250" t="n">
        <v>36154</v>
      </c>
      <c r="B564" s="250" t="s">
        <v>1326</v>
      </c>
      <c r="C564" s="250" t="s">
        <v>243</v>
      </c>
      <c r="D564" s="250" t="s">
        <v>236</v>
      </c>
      <c r="E564" s="251" t="s">
        <v>1327</v>
      </c>
      <c r="F564" s="0" t="n">
        <v>2.79</v>
      </c>
    </row>
    <row r="565" customFormat="false" ht="15" hidden="false" customHeight="false" outlineLevel="0" collapsed="false">
      <c r="A565" s="250" t="n">
        <v>695</v>
      </c>
      <c r="B565" s="250" t="s">
        <v>1328</v>
      </c>
      <c r="C565" s="250" t="s">
        <v>243</v>
      </c>
      <c r="D565" s="250" t="s">
        <v>236</v>
      </c>
      <c r="E565" s="251" t="s">
        <v>1329</v>
      </c>
      <c r="F565" s="0" t="n">
        <v>2.84</v>
      </c>
    </row>
    <row r="566" customFormat="false" ht="15" hidden="false" customHeight="false" outlineLevel="0" collapsed="false">
      <c r="A566" s="250" t="n">
        <v>679</v>
      </c>
      <c r="B566" s="250" t="s">
        <v>1330</v>
      </c>
      <c r="C566" s="250" t="s">
        <v>243</v>
      </c>
      <c r="D566" s="250" t="s">
        <v>236</v>
      </c>
      <c r="E566" s="251" t="s">
        <v>1317</v>
      </c>
      <c r="F566" s="0" t="n">
        <v>2.97</v>
      </c>
    </row>
    <row r="567" customFormat="false" ht="15" hidden="false" customHeight="false" outlineLevel="0" collapsed="false">
      <c r="A567" s="250" t="n">
        <v>711</v>
      </c>
      <c r="B567" s="250" t="s">
        <v>1331</v>
      </c>
      <c r="C567" s="250" t="s">
        <v>243</v>
      </c>
      <c r="D567" s="250" t="s">
        <v>236</v>
      </c>
      <c r="E567" s="251" t="s">
        <v>1332</v>
      </c>
      <c r="F567" s="0" t="n">
        <v>3.14</v>
      </c>
    </row>
    <row r="568" customFormat="false" ht="15" hidden="false" customHeight="false" outlineLevel="0" collapsed="false">
      <c r="A568" s="250" t="n">
        <v>712</v>
      </c>
      <c r="B568" s="250" t="s">
        <v>1333</v>
      </c>
      <c r="C568" s="250" t="s">
        <v>243</v>
      </c>
      <c r="D568" s="250" t="s">
        <v>236</v>
      </c>
      <c r="E568" s="251" t="s">
        <v>621</v>
      </c>
      <c r="F568" s="0" t="n">
        <v>2.32</v>
      </c>
    </row>
    <row r="569" customFormat="false" ht="15" hidden="false" customHeight="false" outlineLevel="0" collapsed="false">
      <c r="A569" s="250" t="n">
        <v>12614</v>
      </c>
      <c r="B569" s="250" t="s">
        <v>1334</v>
      </c>
      <c r="C569" s="250" t="s">
        <v>232</v>
      </c>
      <c r="D569" s="250" t="s">
        <v>244</v>
      </c>
      <c r="E569" s="251" t="s">
        <v>1335</v>
      </c>
      <c r="F569" s="0" t="n">
        <v>2.44</v>
      </c>
    </row>
    <row r="570" customFormat="false" ht="15" hidden="false" customHeight="false" outlineLevel="0" collapsed="false">
      <c r="A570" s="250" t="n">
        <v>6140</v>
      </c>
      <c r="B570" s="250" t="s">
        <v>1336</v>
      </c>
      <c r="C570" s="250" t="s">
        <v>232</v>
      </c>
      <c r="D570" s="250" t="s">
        <v>236</v>
      </c>
      <c r="E570" s="251" t="s">
        <v>1337</v>
      </c>
      <c r="F570" s="0" t="n">
        <v>2.58</v>
      </c>
    </row>
    <row r="571" customFormat="false" ht="15" hidden="false" customHeight="false" outlineLevel="0" collapsed="false">
      <c r="A571" s="250" t="n">
        <v>38399</v>
      </c>
      <c r="B571" s="250" t="s">
        <v>1338</v>
      </c>
      <c r="C571" s="250" t="s">
        <v>232</v>
      </c>
      <c r="D571" s="250" t="s">
        <v>236</v>
      </c>
      <c r="E571" s="251" t="s">
        <v>1339</v>
      </c>
      <c r="F571" s="0" t="n">
        <v>2.35</v>
      </c>
    </row>
    <row r="572" customFormat="false" ht="15" hidden="false" customHeight="false" outlineLevel="0" collapsed="false">
      <c r="A572" s="250" t="n">
        <v>735</v>
      </c>
      <c r="B572" s="250" t="s">
        <v>1340</v>
      </c>
      <c r="C572" s="250" t="s">
        <v>232</v>
      </c>
      <c r="D572" s="250" t="s">
        <v>236</v>
      </c>
      <c r="E572" s="251" t="s">
        <v>1341</v>
      </c>
      <c r="F572" s="0" t="n">
        <v>3.06</v>
      </c>
    </row>
    <row r="573" customFormat="false" ht="15" hidden="false" customHeight="false" outlineLevel="0" collapsed="false">
      <c r="A573" s="250" t="n">
        <v>736</v>
      </c>
      <c r="B573" s="250" t="s">
        <v>1342</v>
      </c>
      <c r="C573" s="250" t="s">
        <v>232</v>
      </c>
      <c r="D573" s="250" t="s">
        <v>236</v>
      </c>
      <c r="E573" s="251" t="s">
        <v>1343</v>
      </c>
      <c r="F573" s="0" t="n">
        <v>3.14</v>
      </c>
    </row>
    <row r="574" customFormat="false" ht="15" hidden="false" customHeight="false" outlineLevel="0" collapsed="false">
      <c r="A574" s="250" t="n">
        <v>729</v>
      </c>
      <c r="B574" s="250" t="s">
        <v>1344</v>
      </c>
      <c r="C574" s="250" t="s">
        <v>232</v>
      </c>
      <c r="D574" s="250" t="s">
        <v>233</v>
      </c>
      <c r="E574" s="251" t="s">
        <v>1345</v>
      </c>
      <c r="F574" s="0" t="n">
        <v>3.41</v>
      </c>
    </row>
    <row r="575" customFormat="false" ht="15" hidden="false" customHeight="false" outlineLevel="0" collapsed="false">
      <c r="A575" s="250" t="n">
        <v>39925</v>
      </c>
      <c r="B575" s="250" t="s">
        <v>1346</v>
      </c>
      <c r="C575" s="250" t="s">
        <v>232</v>
      </c>
      <c r="D575" s="250" t="s">
        <v>236</v>
      </c>
      <c r="E575" s="251" t="s">
        <v>1347</v>
      </c>
      <c r="F575" s="0" t="n">
        <v>2.57</v>
      </c>
    </row>
    <row r="576" customFormat="false" ht="15" hidden="false" customHeight="false" outlineLevel="0" collapsed="false">
      <c r="A576" s="250" t="n">
        <v>731</v>
      </c>
      <c r="B576" s="250" t="s">
        <v>1348</v>
      </c>
      <c r="C576" s="250" t="s">
        <v>232</v>
      </c>
      <c r="D576" s="250" t="s">
        <v>236</v>
      </c>
      <c r="E576" s="251" t="s">
        <v>1349</v>
      </c>
      <c r="F576" s="0" t="n">
        <v>2.59</v>
      </c>
    </row>
    <row r="577" customFormat="false" ht="15" hidden="false" customHeight="false" outlineLevel="0" collapsed="false">
      <c r="A577" s="250" t="n">
        <v>10575</v>
      </c>
      <c r="B577" s="250" t="s">
        <v>1350</v>
      </c>
      <c r="C577" s="250" t="s">
        <v>232</v>
      </c>
      <c r="D577" s="250" t="s">
        <v>236</v>
      </c>
      <c r="E577" s="251" t="s">
        <v>1351</v>
      </c>
      <c r="F577" s="0" t="n">
        <v>2.73</v>
      </c>
    </row>
    <row r="578" customFormat="false" ht="15" hidden="false" customHeight="false" outlineLevel="0" collapsed="false">
      <c r="A578" s="250" t="n">
        <v>733</v>
      </c>
      <c r="B578" s="250" t="s">
        <v>1352</v>
      </c>
      <c r="C578" s="250" t="s">
        <v>232</v>
      </c>
      <c r="D578" s="250" t="s">
        <v>236</v>
      </c>
      <c r="E578" s="251" t="s">
        <v>1353</v>
      </c>
      <c r="F578" s="0" t="n">
        <v>3.6</v>
      </c>
    </row>
    <row r="579" customFormat="false" ht="15" hidden="false" customHeight="false" outlineLevel="0" collapsed="false">
      <c r="A579" s="250" t="n">
        <v>732</v>
      </c>
      <c r="B579" s="250" t="s">
        <v>1354</v>
      </c>
      <c r="C579" s="250" t="s">
        <v>232</v>
      </c>
      <c r="D579" s="250" t="s">
        <v>236</v>
      </c>
      <c r="E579" s="251" t="s">
        <v>1355</v>
      </c>
      <c r="F579" s="0" t="n">
        <v>3.97</v>
      </c>
    </row>
    <row r="580" customFormat="false" ht="15" hidden="false" customHeight="false" outlineLevel="0" collapsed="false">
      <c r="A580" s="250" t="n">
        <v>737</v>
      </c>
      <c r="B580" s="250" t="s">
        <v>1356</v>
      </c>
      <c r="C580" s="250" t="s">
        <v>232</v>
      </c>
      <c r="D580" s="250" t="s">
        <v>236</v>
      </c>
      <c r="E580" s="251" t="s">
        <v>1357</v>
      </c>
      <c r="F580" s="0" t="n">
        <v>4.15</v>
      </c>
    </row>
    <row r="581" customFormat="false" ht="15" hidden="false" customHeight="false" outlineLevel="0" collapsed="false">
      <c r="A581" s="250" t="n">
        <v>738</v>
      </c>
      <c r="B581" s="250" t="s">
        <v>1358</v>
      </c>
      <c r="C581" s="250" t="s">
        <v>232</v>
      </c>
      <c r="D581" s="250" t="s">
        <v>236</v>
      </c>
      <c r="E581" s="251" t="s">
        <v>1359</v>
      </c>
      <c r="F581" s="0" t="n">
        <v>4.5</v>
      </c>
    </row>
    <row r="582" customFormat="false" ht="15" hidden="false" customHeight="false" outlineLevel="0" collapsed="false">
      <c r="A582" s="250" t="n">
        <v>740</v>
      </c>
      <c r="B582" s="250" t="s">
        <v>1360</v>
      </c>
      <c r="C582" s="250" t="s">
        <v>232</v>
      </c>
      <c r="D582" s="250" t="s">
        <v>236</v>
      </c>
      <c r="E582" s="251" t="s">
        <v>1361</v>
      </c>
      <c r="F582" s="0" t="n">
        <v>4.8</v>
      </c>
    </row>
    <row r="583" customFormat="false" ht="15" hidden="false" customHeight="false" outlineLevel="0" collapsed="false">
      <c r="A583" s="250" t="n">
        <v>734</v>
      </c>
      <c r="B583" s="250" t="s">
        <v>1362</v>
      </c>
      <c r="C583" s="250" t="s">
        <v>232</v>
      </c>
      <c r="D583" s="250" t="s">
        <v>236</v>
      </c>
      <c r="E583" s="251" t="s">
        <v>1363</v>
      </c>
      <c r="F583" s="0" t="n">
        <v>3.21</v>
      </c>
    </row>
    <row r="584" customFormat="false" ht="15" hidden="false" customHeight="false" outlineLevel="0" collapsed="false">
      <c r="A584" s="250" t="n">
        <v>39008</v>
      </c>
      <c r="B584" s="250" t="s">
        <v>1364</v>
      </c>
      <c r="C584" s="250" t="s">
        <v>232</v>
      </c>
      <c r="D584" s="250" t="s">
        <v>236</v>
      </c>
      <c r="E584" s="251" t="s">
        <v>1365</v>
      </c>
      <c r="F584" s="0" t="n">
        <v>3.58</v>
      </c>
    </row>
    <row r="585" customFormat="false" ht="15" hidden="false" customHeight="false" outlineLevel="0" collapsed="false">
      <c r="A585" s="250" t="n">
        <v>39009</v>
      </c>
      <c r="B585" s="250" t="s">
        <v>1366</v>
      </c>
      <c r="C585" s="250" t="s">
        <v>232</v>
      </c>
      <c r="D585" s="250" t="s">
        <v>236</v>
      </c>
      <c r="E585" s="251" t="s">
        <v>1367</v>
      </c>
      <c r="F585" s="0" t="n">
        <v>1.78</v>
      </c>
    </row>
    <row r="586" customFormat="false" ht="15" hidden="false" customHeight="false" outlineLevel="0" collapsed="false">
      <c r="A586" s="250" t="n">
        <v>10587</v>
      </c>
      <c r="B586" s="250" t="s">
        <v>1368</v>
      </c>
      <c r="C586" s="250" t="s">
        <v>232</v>
      </c>
      <c r="D586" s="250" t="s">
        <v>236</v>
      </c>
      <c r="E586" s="251" t="s">
        <v>1369</v>
      </c>
      <c r="F586" s="0" t="n">
        <v>6.09</v>
      </c>
    </row>
    <row r="587" customFormat="false" ht="15" hidden="false" customHeight="false" outlineLevel="0" collapsed="false">
      <c r="A587" s="250" t="n">
        <v>759</v>
      </c>
      <c r="B587" s="250" t="s">
        <v>1370</v>
      </c>
      <c r="C587" s="250" t="s">
        <v>232</v>
      </c>
      <c r="D587" s="250" t="s">
        <v>236</v>
      </c>
      <c r="E587" s="251" t="s">
        <v>1371</v>
      </c>
      <c r="F587" s="0" t="n">
        <v>55.13</v>
      </c>
    </row>
    <row r="588" customFormat="false" ht="15" hidden="false" customHeight="false" outlineLevel="0" collapsed="false">
      <c r="A588" s="250" t="n">
        <v>761</v>
      </c>
      <c r="B588" s="250" t="s">
        <v>1372</v>
      </c>
      <c r="C588" s="250" t="s">
        <v>232</v>
      </c>
      <c r="D588" s="250" t="s">
        <v>236</v>
      </c>
      <c r="E588" s="251" t="s">
        <v>1373</v>
      </c>
      <c r="F588" s="0" t="n">
        <v>30.86</v>
      </c>
    </row>
    <row r="589" customFormat="false" ht="15" hidden="false" customHeight="false" outlineLevel="0" collapsed="false">
      <c r="A589" s="250" t="n">
        <v>750</v>
      </c>
      <c r="B589" s="250" t="s">
        <v>1374</v>
      </c>
      <c r="C589" s="250" t="s">
        <v>232</v>
      </c>
      <c r="D589" s="250" t="s">
        <v>236</v>
      </c>
      <c r="E589" s="251" t="s">
        <v>1375</v>
      </c>
      <c r="F589" s="0" t="n">
        <v>524.21</v>
      </c>
    </row>
    <row r="590" customFormat="false" ht="15" hidden="false" customHeight="false" outlineLevel="0" collapsed="false">
      <c r="A590" s="250" t="n">
        <v>755</v>
      </c>
      <c r="B590" s="250" t="s">
        <v>1376</v>
      </c>
      <c r="C590" s="250" t="s">
        <v>232</v>
      </c>
      <c r="D590" s="250" t="s">
        <v>236</v>
      </c>
      <c r="E590" s="251" t="s">
        <v>1377</v>
      </c>
      <c r="F590" s="0" t="n">
        <v>1.83</v>
      </c>
    </row>
    <row r="591" customFormat="false" ht="15" hidden="false" customHeight="false" outlineLevel="0" collapsed="false">
      <c r="A591" s="250" t="n">
        <v>749</v>
      </c>
      <c r="B591" s="250" t="s">
        <v>1378</v>
      </c>
      <c r="C591" s="250" t="s">
        <v>232</v>
      </c>
      <c r="D591" s="250" t="s">
        <v>236</v>
      </c>
      <c r="E591" s="251" t="s">
        <v>1379</v>
      </c>
      <c r="F591" s="0" t="n">
        <v>2.04</v>
      </c>
    </row>
    <row r="592" customFormat="false" ht="15" hidden="false" customHeight="false" outlineLevel="0" collapsed="false">
      <c r="A592" s="250" t="n">
        <v>756</v>
      </c>
      <c r="B592" s="250" t="s">
        <v>1380</v>
      </c>
      <c r="C592" s="250" t="s">
        <v>232</v>
      </c>
      <c r="D592" s="250" t="s">
        <v>236</v>
      </c>
      <c r="E592" s="251" t="s">
        <v>1381</v>
      </c>
      <c r="F592" s="0" t="n">
        <v>2.33</v>
      </c>
    </row>
    <row r="593" customFormat="false" ht="15" hidden="false" customHeight="false" outlineLevel="0" collapsed="false">
      <c r="A593" s="250" t="n">
        <v>757</v>
      </c>
      <c r="B593" s="250" t="s">
        <v>1382</v>
      </c>
      <c r="C593" s="250" t="s">
        <v>232</v>
      </c>
      <c r="D593" s="250" t="s">
        <v>236</v>
      </c>
      <c r="E593" s="251" t="s">
        <v>1383</v>
      </c>
      <c r="F593" s="0" t="n">
        <v>2.96</v>
      </c>
    </row>
    <row r="594" customFormat="false" ht="15" hidden="false" customHeight="false" outlineLevel="0" collapsed="false">
      <c r="A594" s="250" t="n">
        <v>10588</v>
      </c>
      <c r="B594" s="250" t="s">
        <v>1384</v>
      </c>
      <c r="C594" s="250" t="s">
        <v>232</v>
      </c>
      <c r="D594" s="250" t="s">
        <v>236</v>
      </c>
      <c r="E594" s="251" t="s">
        <v>1385</v>
      </c>
      <c r="F594" s="0" t="n">
        <v>2.25</v>
      </c>
    </row>
    <row r="595" customFormat="false" ht="15" hidden="false" customHeight="false" outlineLevel="0" collapsed="false">
      <c r="A595" s="250" t="n">
        <v>10592</v>
      </c>
      <c r="B595" s="250" t="s">
        <v>1386</v>
      </c>
      <c r="C595" s="250" t="s">
        <v>232</v>
      </c>
      <c r="D595" s="250" t="s">
        <v>233</v>
      </c>
      <c r="E595" s="251" t="s">
        <v>1387</v>
      </c>
      <c r="F595" s="0" t="n">
        <v>2.79</v>
      </c>
    </row>
    <row r="596" customFormat="false" ht="15" hidden="false" customHeight="false" outlineLevel="0" collapsed="false">
      <c r="A596" s="250" t="n">
        <v>10589</v>
      </c>
      <c r="B596" s="250" t="s">
        <v>1388</v>
      </c>
      <c r="C596" s="250" t="s">
        <v>232</v>
      </c>
      <c r="D596" s="250" t="s">
        <v>236</v>
      </c>
      <c r="E596" s="251" t="s">
        <v>1389</v>
      </c>
      <c r="F596" s="0" t="n">
        <v>1.8</v>
      </c>
    </row>
    <row r="597" customFormat="false" ht="15" hidden="false" customHeight="false" outlineLevel="0" collapsed="false">
      <c r="A597" s="250" t="n">
        <v>760</v>
      </c>
      <c r="B597" s="250" t="s">
        <v>1390</v>
      </c>
      <c r="C597" s="250" t="s">
        <v>232</v>
      </c>
      <c r="D597" s="250" t="s">
        <v>236</v>
      </c>
      <c r="E597" s="251" t="s">
        <v>1391</v>
      </c>
      <c r="F597" s="0" t="n">
        <v>14.91</v>
      </c>
    </row>
    <row r="598" customFormat="false" ht="15" hidden="false" customHeight="false" outlineLevel="0" collapsed="false">
      <c r="A598" s="250" t="n">
        <v>751</v>
      </c>
      <c r="B598" s="250" t="s">
        <v>1392</v>
      </c>
      <c r="C598" s="250" t="s">
        <v>232</v>
      </c>
      <c r="D598" s="250" t="s">
        <v>236</v>
      </c>
      <c r="E598" s="251" t="s">
        <v>1393</v>
      </c>
      <c r="F598" s="0" t="n">
        <v>14.75</v>
      </c>
    </row>
    <row r="599" customFormat="false" ht="15" hidden="false" customHeight="false" outlineLevel="0" collapsed="false">
      <c r="A599" s="250" t="n">
        <v>754</v>
      </c>
      <c r="B599" s="250" t="s">
        <v>1394</v>
      </c>
      <c r="C599" s="250" t="s">
        <v>232</v>
      </c>
      <c r="D599" s="250" t="s">
        <v>236</v>
      </c>
      <c r="E599" s="251" t="s">
        <v>1395</v>
      </c>
      <c r="F599" s="0" t="n">
        <v>21.97</v>
      </c>
    </row>
    <row r="600" customFormat="false" ht="15" hidden="false" customHeight="false" outlineLevel="0" collapsed="false">
      <c r="A600" s="250" t="n">
        <v>44489</v>
      </c>
      <c r="B600" s="250" t="s">
        <v>1396</v>
      </c>
      <c r="C600" s="250" t="s">
        <v>232</v>
      </c>
      <c r="D600" s="250" t="s">
        <v>236</v>
      </c>
      <c r="E600" s="251" t="s">
        <v>1397</v>
      </c>
      <c r="F600" s="0" t="n">
        <v>15.07</v>
      </c>
    </row>
    <row r="601" customFormat="false" ht="15" hidden="false" customHeight="false" outlineLevel="0" collapsed="false">
      <c r="A601" s="250" t="n">
        <v>39917</v>
      </c>
      <c r="B601" s="250" t="s">
        <v>1398</v>
      </c>
      <c r="C601" s="250" t="s">
        <v>232</v>
      </c>
      <c r="D601" s="250" t="s">
        <v>236</v>
      </c>
      <c r="E601" s="251" t="s">
        <v>1399</v>
      </c>
      <c r="F601" s="0" t="n">
        <v>1.34</v>
      </c>
    </row>
    <row r="602" customFormat="false" ht="15" hidden="false" customHeight="false" outlineLevel="0" collapsed="false">
      <c r="A602" s="250" t="n">
        <v>38167</v>
      </c>
      <c r="B602" s="250" t="s">
        <v>1400</v>
      </c>
      <c r="C602" s="250" t="s">
        <v>1111</v>
      </c>
      <c r="D602" s="250" t="s">
        <v>236</v>
      </c>
      <c r="E602" s="251" t="s">
        <v>1401</v>
      </c>
      <c r="F602" s="0" t="n">
        <v>1.36</v>
      </c>
    </row>
    <row r="603" customFormat="false" ht="15" hidden="false" customHeight="false" outlineLevel="0" collapsed="false">
      <c r="A603" s="250" t="n">
        <v>36145</v>
      </c>
      <c r="B603" s="250" t="s">
        <v>1402</v>
      </c>
      <c r="C603" s="250" t="s">
        <v>1111</v>
      </c>
      <c r="D603" s="250" t="s">
        <v>236</v>
      </c>
      <c r="E603" s="251" t="s">
        <v>1403</v>
      </c>
      <c r="F603" s="0" t="n">
        <v>1.38</v>
      </c>
    </row>
    <row r="604" customFormat="false" ht="15" hidden="false" customHeight="false" outlineLevel="0" collapsed="false">
      <c r="A604" s="250" t="n">
        <v>12893</v>
      </c>
      <c r="B604" s="250" t="s">
        <v>1404</v>
      </c>
      <c r="C604" s="250" t="s">
        <v>1111</v>
      </c>
      <c r="D604" s="250" t="s">
        <v>236</v>
      </c>
      <c r="E604" s="251" t="s">
        <v>1405</v>
      </c>
      <c r="F604" s="0" t="n">
        <v>1.6</v>
      </c>
    </row>
    <row r="605" customFormat="false" ht="15" hidden="false" customHeight="false" outlineLevel="0" collapsed="false">
      <c r="A605" s="250" t="n">
        <v>11685</v>
      </c>
      <c r="B605" s="250" t="s">
        <v>1406</v>
      </c>
      <c r="C605" s="250" t="s">
        <v>232</v>
      </c>
      <c r="D605" s="250" t="s">
        <v>236</v>
      </c>
      <c r="E605" s="251" t="s">
        <v>1407</v>
      </c>
      <c r="F605" s="0" t="n">
        <v>1.78</v>
      </c>
    </row>
    <row r="606" customFormat="false" ht="15" hidden="false" customHeight="false" outlineLevel="0" collapsed="false">
      <c r="A606" s="250" t="n">
        <v>11680</v>
      </c>
      <c r="B606" s="250" t="s">
        <v>1408</v>
      </c>
      <c r="C606" s="250" t="s">
        <v>232</v>
      </c>
      <c r="D606" s="250" t="s">
        <v>236</v>
      </c>
      <c r="E606" s="251" t="s">
        <v>1409</v>
      </c>
      <c r="F606" s="0" t="n">
        <v>1.92</v>
      </c>
    </row>
    <row r="607" customFormat="false" ht="15" hidden="false" customHeight="false" outlineLevel="0" collapsed="false">
      <c r="A607" s="250" t="n">
        <v>11679</v>
      </c>
      <c r="B607" s="250" t="s">
        <v>1410</v>
      </c>
      <c r="C607" s="250" t="s">
        <v>232</v>
      </c>
      <c r="D607" s="250" t="s">
        <v>236</v>
      </c>
      <c r="E607" s="251" t="s">
        <v>1411</v>
      </c>
      <c r="F607" s="0" t="n">
        <v>2.39</v>
      </c>
    </row>
    <row r="608" customFormat="false" ht="15" hidden="false" customHeight="false" outlineLevel="0" collapsed="false">
      <c r="A608" s="250" t="n">
        <v>2512</v>
      </c>
      <c r="B608" s="250" t="s">
        <v>1412</v>
      </c>
      <c r="C608" s="250" t="s">
        <v>232</v>
      </c>
      <c r="D608" s="250" t="s">
        <v>236</v>
      </c>
      <c r="E608" s="251" t="s">
        <v>1413</v>
      </c>
      <c r="F608" s="0" t="n">
        <v>46.83</v>
      </c>
    </row>
    <row r="609" customFormat="false" ht="15" hidden="false" customHeight="false" outlineLevel="0" collapsed="false">
      <c r="A609" s="250" t="n">
        <v>4374</v>
      </c>
      <c r="B609" s="250" t="s">
        <v>1414</v>
      </c>
      <c r="C609" s="250" t="s">
        <v>232</v>
      </c>
      <c r="D609" s="250" t="s">
        <v>236</v>
      </c>
      <c r="E609" s="251" t="s">
        <v>1415</v>
      </c>
      <c r="F609" s="0" t="n">
        <v>76.1</v>
      </c>
    </row>
    <row r="610" customFormat="false" ht="15" hidden="false" customHeight="false" outlineLevel="0" collapsed="false">
      <c r="A610" s="250" t="n">
        <v>7568</v>
      </c>
      <c r="B610" s="250" t="s">
        <v>1416</v>
      </c>
      <c r="C610" s="250" t="s">
        <v>232</v>
      </c>
      <c r="D610" s="250" t="s">
        <v>236</v>
      </c>
      <c r="E610" s="251" t="s">
        <v>1417</v>
      </c>
      <c r="F610" s="0" t="n">
        <v>96.92</v>
      </c>
    </row>
    <row r="611" customFormat="false" ht="15" hidden="false" customHeight="false" outlineLevel="0" collapsed="false">
      <c r="A611" s="250" t="n">
        <v>7584</v>
      </c>
      <c r="B611" s="250" t="s">
        <v>1418</v>
      </c>
      <c r="C611" s="250" t="s">
        <v>232</v>
      </c>
      <c r="D611" s="250" t="s">
        <v>236</v>
      </c>
      <c r="E611" s="251" t="s">
        <v>304</v>
      </c>
      <c r="F611" s="0" t="n">
        <v>34.37</v>
      </c>
    </row>
    <row r="612" customFormat="false" ht="15" hidden="false" customHeight="false" outlineLevel="0" collapsed="false">
      <c r="A612" s="250" t="n">
        <v>11945</v>
      </c>
      <c r="B612" s="250" t="s">
        <v>1419</v>
      </c>
      <c r="C612" s="250" t="s">
        <v>232</v>
      </c>
      <c r="D612" s="250" t="s">
        <v>236</v>
      </c>
      <c r="E612" s="251" t="s">
        <v>268</v>
      </c>
      <c r="F612" s="0" t="n">
        <v>77.34</v>
      </c>
    </row>
    <row r="613" customFormat="false" ht="15" hidden="false" customHeight="false" outlineLevel="0" collapsed="false">
      <c r="A613" s="250" t="n">
        <v>11946</v>
      </c>
      <c r="B613" s="250" t="s">
        <v>1420</v>
      </c>
      <c r="C613" s="250" t="s">
        <v>232</v>
      </c>
      <c r="D613" s="250" t="s">
        <v>236</v>
      </c>
      <c r="E613" s="251" t="s">
        <v>1421</v>
      </c>
      <c r="F613" s="0" t="n">
        <v>49.41</v>
      </c>
    </row>
    <row r="614" customFormat="false" ht="15" hidden="false" customHeight="false" outlineLevel="0" collapsed="false">
      <c r="A614" s="250" t="n">
        <v>4375</v>
      </c>
      <c r="B614" s="250" t="s">
        <v>1422</v>
      </c>
      <c r="C614" s="250" t="s">
        <v>232</v>
      </c>
      <c r="D614" s="250" t="s">
        <v>233</v>
      </c>
      <c r="E614" s="251" t="s">
        <v>1423</v>
      </c>
      <c r="F614" s="0" t="n">
        <v>41</v>
      </c>
    </row>
    <row r="615" customFormat="false" ht="15" hidden="false" customHeight="false" outlineLevel="0" collapsed="false">
      <c r="A615" s="250" t="n">
        <v>11950</v>
      </c>
      <c r="B615" s="250" t="s">
        <v>1424</v>
      </c>
      <c r="C615" s="250" t="s">
        <v>232</v>
      </c>
      <c r="D615" s="250" t="s">
        <v>236</v>
      </c>
      <c r="E615" s="251" t="s">
        <v>1425</v>
      </c>
      <c r="F615" s="0" t="n">
        <v>48.34</v>
      </c>
    </row>
    <row r="616" customFormat="false" ht="15" hidden="false" customHeight="false" outlineLevel="0" collapsed="false">
      <c r="A616" s="250" t="n">
        <v>4376</v>
      </c>
      <c r="B616" s="250" t="s">
        <v>1426</v>
      </c>
      <c r="C616" s="250" t="s">
        <v>232</v>
      </c>
      <c r="D616" s="250" t="s">
        <v>236</v>
      </c>
      <c r="E616" s="251" t="s">
        <v>1427</v>
      </c>
      <c r="F616" s="0" t="n">
        <v>37.59</v>
      </c>
    </row>
    <row r="617" customFormat="false" ht="15" hidden="false" customHeight="false" outlineLevel="0" collapsed="false">
      <c r="A617" s="250" t="n">
        <v>7583</v>
      </c>
      <c r="B617" s="250" t="s">
        <v>1428</v>
      </c>
      <c r="C617" s="250" t="s">
        <v>232</v>
      </c>
      <c r="D617" s="250" t="s">
        <v>236</v>
      </c>
      <c r="E617" s="251" t="s">
        <v>1429</v>
      </c>
      <c r="F617" s="0" t="n">
        <v>32.45</v>
      </c>
    </row>
    <row r="618" customFormat="false" ht="15" hidden="false" customHeight="false" outlineLevel="0" collapsed="false">
      <c r="A618" s="250" t="n">
        <v>4350</v>
      </c>
      <c r="B618" s="250" t="s">
        <v>1430</v>
      </c>
      <c r="C618" s="250" t="s">
        <v>232</v>
      </c>
      <c r="D618" s="250" t="s">
        <v>244</v>
      </c>
      <c r="E618" s="251" t="s">
        <v>323</v>
      </c>
      <c r="F618" s="0" t="n">
        <v>45.11</v>
      </c>
    </row>
    <row r="619" customFormat="false" ht="15" hidden="false" customHeight="false" outlineLevel="0" collapsed="false">
      <c r="A619" s="250" t="n">
        <v>39886</v>
      </c>
      <c r="B619" s="250" t="s">
        <v>1431</v>
      </c>
      <c r="C619" s="250" t="s">
        <v>232</v>
      </c>
      <c r="D619" s="250" t="s">
        <v>244</v>
      </c>
      <c r="E619" s="251" t="s">
        <v>1432</v>
      </c>
      <c r="F619" s="0" t="n">
        <v>33.14</v>
      </c>
    </row>
    <row r="620" customFormat="false" ht="15" hidden="false" customHeight="false" outlineLevel="0" collapsed="false">
      <c r="A620" s="250" t="n">
        <v>39887</v>
      </c>
      <c r="B620" s="250" t="s">
        <v>1433</v>
      </c>
      <c r="C620" s="250" t="s">
        <v>232</v>
      </c>
      <c r="D620" s="250" t="s">
        <v>244</v>
      </c>
      <c r="E620" s="251" t="s">
        <v>1434</v>
      </c>
      <c r="F620" s="0" t="n">
        <v>49.41</v>
      </c>
    </row>
    <row r="621" customFormat="false" ht="15" hidden="false" customHeight="false" outlineLevel="0" collapsed="false">
      <c r="A621" s="250" t="n">
        <v>39888</v>
      </c>
      <c r="B621" s="250" t="s">
        <v>1435</v>
      </c>
      <c r="C621" s="250" t="s">
        <v>232</v>
      </c>
      <c r="D621" s="250" t="s">
        <v>244</v>
      </c>
      <c r="E621" s="251" t="s">
        <v>1436</v>
      </c>
      <c r="F621" s="0" t="n">
        <v>32.69</v>
      </c>
    </row>
    <row r="622" customFormat="false" ht="15" hidden="false" customHeight="false" outlineLevel="0" collapsed="false">
      <c r="A622" s="250" t="n">
        <v>39890</v>
      </c>
      <c r="B622" s="250" t="s">
        <v>1437</v>
      </c>
      <c r="C622" s="250" t="s">
        <v>232</v>
      </c>
      <c r="D622" s="250" t="s">
        <v>244</v>
      </c>
      <c r="E622" s="251" t="s">
        <v>1438</v>
      </c>
      <c r="F622" s="0" t="n">
        <v>41.17</v>
      </c>
    </row>
    <row r="623" customFormat="false" ht="15" hidden="false" customHeight="false" outlineLevel="0" collapsed="false">
      <c r="A623" s="250" t="n">
        <v>39891</v>
      </c>
      <c r="B623" s="250" t="s">
        <v>1439</v>
      </c>
      <c r="C623" s="250" t="s">
        <v>232</v>
      </c>
      <c r="D623" s="250" t="s">
        <v>244</v>
      </c>
      <c r="E623" s="251" t="s">
        <v>1440</v>
      </c>
      <c r="F623" s="0" t="n">
        <v>15.42</v>
      </c>
    </row>
    <row r="624" customFormat="false" ht="15" hidden="false" customHeight="false" outlineLevel="0" collapsed="false">
      <c r="A624" s="250" t="n">
        <v>39892</v>
      </c>
      <c r="B624" s="250" t="s">
        <v>1441</v>
      </c>
      <c r="C624" s="250" t="s">
        <v>232</v>
      </c>
      <c r="D624" s="250" t="s">
        <v>244</v>
      </c>
      <c r="E624" s="251" t="s">
        <v>1442</v>
      </c>
      <c r="F624" s="0" t="n">
        <v>2.61</v>
      </c>
    </row>
    <row r="625" customFormat="false" ht="15" hidden="false" customHeight="false" outlineLevel="0" collapsed="false">
      <c r="A625" s="250" t="n">
        <v>790</v>
      </c>
      <c r="B625" s="250" t="s">
        <v>1443</v>
      </c>
      <c r="C625" s="250" t="s">
        <v>232</v>
      </c>
      <c r="D625" s="250" t="s">
        <v>244</v>
      </c>
      <c r="E625" s="251" t="s">
        <v>1444</v>
      </c>
      <c r="F625" s="0" t="n">
        <v>148.28</v>
      </c>
    </row>
    <row r="626" customFormat="false" ht="15" hidden="false" customHeight="false" outlineLevel="0" collapsed="false">
      <c r="A626" s="250" t="n">
        <v>766</v>
      </c>
      <c r="B626" s="250" t="s">
        <v>1445</v>
      </c>
      <c r="C626" s="250" t="s">
        <v>232</v>
      </c>
      <c r="D626" s="250" t="s">
        <v>244</v>
      </c>
      <c r="E626" s="251" t="s">
        <v>1444</v>
      </c>
      <c r="F626" s="0" t="n">
        <v>1677.02</v>
      </c>
    </row>
    <row r="627" customFormat="false" ht="15" hidden="false" customHeight="false" outlineLevel="0" collapsed="false">
      <c r="A627" s="250" t="n">
        <v>791</v>
      </c>
      <c r="B627" s="250" t="s">
        <v>1446</v>
      </c>
      <c r="C627" s="250" t="s">
        <v>232</v>
      </c>
      <c r="D627" s="250" t="s">
        <v>244</v>
      </c>
      <c r="E627" s="251" t="s">
        <v>1444</v>
      </c>
      <c r="F627" s="0" t="n">
        <v>1410.07</v>
      </c>
    </row>
    <row r="628" customFormat="false" ht="15" hidden="false" customHeight="false" outlineLevel="0" collapsed="false">
      <c r="A628" s="250" t="n">
        <v>767</v>
      </c>
      <c r="B628" s="250" t="s">
        <v>1447</v>
      </c>
      <c r="C628" s="250" t="s">
        <v>232</v>
      </c>
      <c r="D628" s="250" t="s">
        <v>244</v>
      </c>
      <c r="E628" s="251" t="s">
        <v>1444</v>
      </c>
      <c r="F628" s="0" t="n">
        <v>574.62</v>
      </c>
    </row>
    <row r="629" customFormat="false" ht="15" hidden="false" customHeight="false" outlineLevel="0" collapsed="false">
      <c r="A629" s="250" t="n">
        <v>768</v>
      </c>
      <c r="B629" s="250" t="s">
        <v>1448</v>
      </c>
      <c r="C629" s="250" t="s">
        <v>232</v>
      </c>
      <c r="D629" s="250" t="s">
        <v>244</v>
      </c>
      <c r="E629" s="251" t="s">
        <v>1449</v>
      </c>
      <c r="F629" s="0" t="n">
        <v>8303.2</v>
      </c>
    </row>
    <row r="630" customFormat="false" ht="15" hidden="false" customHeight="false" outlineLevel="0" collapsed="false">
      <c r="A630" s="250" t="n">
        <v>789</v>
      </c>
      <c r="B630" s="250" t="s">
        <v>1450</v>
      </c>
      <c r="C630" s="250" t="s">
        <v>232</v>
      </c>
      <c r="D630" s="250" t="s">
        <v>244</v>
      </c>
      <c r="E630" s="251" t="s">
        <v>1451</v>
      </c>
      <c r="F630" s="0" t="n">
        <v>559.24</v>
      </c>
    </row>
    <row r="631" customFormat="false" ht="15" hidden="false" customHeight="false" outlineLevel="0" collapsed="false">
      <c r="A631" s="250" t="n">
        <v>769</v>
      </c>
      <c r="B631" s="250" t="s">
        <v>1452</v>
      </c>
      <c r="C631" s="250" t="s">
        <v>232</v>
      </c>
      <c r="D631" s="250" t="s">
        <v>244</v>
      </c>
      <c r="E631" s="251" t="s">
        <v>1449</v>
      </c>
      <c r="F631" s="0" t="n">
        <v>872.74</v>
      </c>
    </row>
    <row r="632" customFormat="false" ht="15" hidden="false" customHeight="false" outlineLevel="0" collapsed="false">
      <c r="A632" s="250" t="n">
        <v>770</v>
      </c>
      <c r="B632" s="250" t="s">
        <v>1453</v>
      </c>
      <c r="C632" s="250" t="s">
        <v>232</v>
      </c>
      <c r="D632" s="250" t="s">
        <v>244</v>
      </c>
      <c r="E632" s="251" t="s">
        <v>1454</v>
      </c>
      <c r="F632" s="0" t="n">
        <v>955.55</v>
      </c>
    </row>
    <row r="633" customFormat="false" ht="15" hidden="false" customHeight="false" outlineLevel="0" collapsed="false">
      <c r="A633" s="250" t="n">
        <v>12394</v>
      </c>
      <c r="B633" s="250" t="s">
        <v>1455</v>
      </c>
      <c r="C633" s="250" t="s">
        <v>232</v>
      </c>
      <c r="D633" s="250" t="s">
        <v>244</v>
      </c>
      <c r="E633" s="251" t="s">
        <v>1454</v>
      </c>
      <c r="F633" s="0" t="n">
        <v>942.7</v>
      </c>
    </row>
    <row r="634" customFormat="false" ht="15" hidden="false" customHeight="false" outlineLevel="0" collapsed="false">
      <c r="A634" s="250" t="n">
        <v>764</v>
      </c>
      <c r="B634" s="250" t="s">
        <v>1456</v>
      </c>
      <c r="C634" s="250" t="s">
        <v>232</v>
      </c>
      <c r="D634" s="250" t="s">
        <v>244</v>
      </c>
      <c r="E634" s="251" t="s">
        <v>1457</v>
      </c>
      <c r="F634" s="0" t="n">
        <v>5286.41</v>
      </c>
    </row>
    <row r="635" customFormat="false" ht="15" hidden="false" customHeight="false" outlineLevel="0" collapsed="false">
      <c r="A635" s="250" t="n">
        <v>765</v>
      </c>
      <c r="B635" s="250" t="s">
        <v>1458</v>
      </c>
      <c r="C635" s="250" t="s">
        <v>232</v>
      </c>
      <c r="D635" s="250" t="s">
        <v>244</v>
      </c>
      <c r="E635" s="251" t="s">
        <v>1457</v>
      </c>
      <c r="F635" s="0" t="n">
        <v>2451.27</v>
      </c>
    </row>
    <row r="636" customFormat="false" ht="15" hidden="false" customHeight="false" outlineLevel="0" collapsed="false">
      <c r="A636" s="250" t="n">
        <v>787</v>
      </c>
      <c r="B636" s="250" t="s">
        <v>1459</v>
      </c>
      <c r="C636" s="250" t="s">
        <v>232</v>
      </c>
      <c r="D636" s="250" t="s">
        <v>244</v>
      </c>
      <c r="E636" s="251" t="s">
        <v>1460</v>
      </c>
      <c r="F636" s="0" t="n">
        <v>4973.12</v>
      </c>
    </row>
    <row r="637" customFormat="false" ht="15" hidden="false" customHeight="false" outlineLevel="0" collapsed="false">
      <c r="A637" s="250" t="n">
        <v>774</v>
      </c>
      <c r="B637" s="250" t="s">
        <v>1461</v>
      </c>
      <c r="C637" s="250" t="s">
        <v>232</v>
      </c>
      <c r="D637" s="250" t="s">
        <v>244</v>
      </c>
      <c r="E637" s="251" t="s">
        <v>1460</v>
      </c>
      <c r="F637" s="0" t="n">
        <v>1010.57</v>
      </c>
    </row>
    <row r="638" customFormat="false" ht="15" hidden="false" customHeight="false" outlineLevel="0" collapsed="false">
      <c r="A638" s="250" t="n">
        <v>773</v>
      </c>
      <c r="B638" s="250" t="s">
        <v>1462</v>
      </c>
      <c r="C638" s="250" t="s">
        <v>232</v>
      </c>
      <c r="D638" s="250" t="s">
        <v>244</v>
      </c>
      <c r="E638" s="251" t="s">
        <v>1460</v>
      </c>
      <c r="F638" s="0" t="n">
        <v>46079.35</v>
      </c>
    </row>
    <row r="639" customFormat="false" ht="15" hidden="false" customHeight="false" outlineLevel="0" collapsed="false">
      <c r="A639" s="250" t="n">
        <v>775</v>
      </c>
      <c r="B639" s="250" t="s">
        <v>1463</v>
      </c>
      <c r="C639" s="250" t="s">
        <v>232</v>
      </c>
      <c r="D639" s="250" t="s">
        <v>244</v>
      </c>
      <c r="E639" s="251" t="s">
        <v>1460</v>
      </c>
      <c r="F639" s="0" t="n">
        <v>49368.31</v>
      </c>
    </row>
    <row r="640" customFormat="false" ht="15" hidden="false" customHeight="false" outlineLevel="0" collapsed="false">
      <c r="A640" s="250" t="n">
        <v>788</v>
      </c>
      <c r="B640" s="250" t="s">
        <v>1464</v>
      </c>
      <c r="C640" s="250" t="s">
        <v>232</v>
      </c>
      <c r="D640" s="250" t="s">
        <v>244</v>
      </c>
      <c r="E640" s="251" t="s">
        <v>1465</v>
      </c>
      <c r="F640" s="0" t="n">
        <v>2965.63</v>
      </c>
    </row>
    <row r="641" customFormat="false" ht="15" hidden="false" customHeight="false" outlineLevel="0" collapsed="false">
      <c r="A641" s="250" t="n">
        <v>772</v>
      </c>
      <c r="B641" s="250" t="s">
        <v>1466</v>
      </c>
      <c r="C641" s="250" t="s">
        <v>232</v>
      </c>
      <c r="D641" s="250" t="s">
        <v>244</v>
      </c>
      <c r="E641" s="251" t="s">
        <v>1465</v>
      </c>
      <c r="F641" s="0" t="n">
        <v>4263.98</v>
      </c>
    </row>
    <row r="642" customFormat="false" ht="15" hidden="false" customHeight="false" outlineLevel="0" collapsed="false">
      <c r="A642" s="250" t="n">
        <v>771</v>
      </c>
      <c r="B642" s="250" t="s">
        <v>1467</v>
      </c>
      <c r="C642" s="250" t="s">
        <v>232</v>
      </c>
      <c r="D642" s="250" t="s">
        <v>244</v>
      </c>
      <c r="E642" s="251" t="s">
        <v>1465</v>
      </c>
      <c r="F642" s="0" t="n">
        <v>7227.81</v>
      </c>
    </row>
    <row r="643" customFormat="false" ht="15" hidden="false" customHeight="false" outlineLevel="0" collapsed="false">
      <c r="A643" s="250" t="n">
        <v>779</v>
      </c>
      <c r="B643" s="250" t="s">
        <v>1468</v>
      </c>
      <c r="C643" s="250" t="s">
        <v>232</v>
      </c>
      <c r="D643" s="250" t="s">
        <v>244</v>
      </c>
      <c r="E643" s="251" t="s">
        <v>1469</v>
      </c>
      <c r="F643" s="0" t="n">
        <v>6862.24</v>
      </c>
    </row>
    <row r="644" customFormat="false" ht="15" hidden="false" customHeight="false" outlineLevel="0" collapsed="false">
      <c r="A644" s="250" t="n">
        <v>776</v>
      </c>
      <c r="B644" s="250" t="s">
        <v>1470</v>
      </c>
      <c r="C644" s="250" t="s">
        <v>232</v>
      </c>
      <c r="D644" s="250" t="s">
        <v>244</v>
      </c>
      <c r="E644" s="251" t="s">
        <v>1471</v>
      </c>
      <c r="F644" s="0" t="n">
        <v>28159.29</v>
      </c>
    </row>
    <row r="645" customFormat="false" ht="15" hidden="false" customHeight="false" outlineLevel="0" collapsed="false">
      <c r="A645" s="250" t="n">
        <v>777</v>
      </c>
      <c r="B645" s="250" t="s">
        <v>1472</v>
      </c>
      <c r="C645" s="250" t="s">
        <v>232</v>
      </c>
      <c r="D645" s="250" t="s">
        <v>244</v>
      </c>
      <c r="E645" s="251" t="s">
        <v>1473</v>
      </c>
      <c r="F645" s="0" t="n">
        <v>10356.46</v>
      </c>
    </row>
    <row r="646" customFormat="false" ht="15" hidden="false" customHeight="false" outlineLevel="0" collapsed="false">
      <c r="A646" s="250" t="n">
        <v>780</v>
      </c>
      <c r="B646" s="250" t="s">
        <v>1474</v>
      </c>
      <c r="C646" s="250" t="s">
        <v>232</v>
      </c>
      <c r="D646" s="250" t="s">
        <v>244</v>
      </c>
      <c r="E646" s="251" t="s">
        <v>1475</v>
      </c>
      <c r="F646" s="0" t="n">
        <v>30711.48</v>
      </c>
    </row>
    <row r="647" customFormat="false" ht="15" hidden="false" customHeight="false" outlineLevel="0" collapsed="false">
      <c r="A647" s="250" t="n">
        <v>778</v>
      </c>
      <c r="B647" s="250" t="s">
        <v>1476</v>
      </c>
      <c r="C647" s="250" t="s">
        <v>232</v>
      </c>
      <c r="D647" s="250" t="s">
        <v>244</v>
      </c>
      <c r="E647" s="251" t="s">
        <v>1471</v>
      </c>
      <c r="F647" s="0" t="n">
        <v>13944.97</v>
      </c>
    </row>
    <row r="648" customFormat="false" ht="15" hidden="false" customHeight="false" outlineLevel="0" collapsed="false">
      <c r="A648" s="250" t="n">
        <v>781</v>
      </c>
      <c r="B648" s="250" t="s">
        <v>1477</v>
      </c>
      <c r="C648" s="250" t="s">
        <v>232</v>
      </c>
      <c r="D648" s="250" t="s">
        <v>244</v>
      </c>
      <c r="E648" s="251" t="s">
        <v>1478</v>
      </c>
      <c r="F648" s="0" t="n">
        <v>3078.7</v>
      </c>
    </row>
    <row r="649" customFormat="false" ht="15" hidden="false" customHeight="false" outlineLevel="0" collapsed="false">
      <c r="A649" s="250" t="n">
        <v>786</v>
      </c>
      <c r="B649" s="250" t="s">
        <v>1479</v>
      </c>
      <c r="C649" s="250" t="s">
        <v>232</v>
      </c>
      <c r="D649" s="250" t="s">
        <v>244</v>
      </c>
      <c r="E649" s="251" t="s">
        <v>1478</v>
      </c>
      <c r="F649" s="0" t="n">
        <v>3718.66</v>
      </c>
    </row>
    <row r="650" customFormat="false" ht="15" hidden="false" customHeight="false" outlineLevel="0" collapsed="false">
      <c r="A650" s="250" t="n">
        <v>782</v>
      </c>
      <c r="B650" s="250" t="s">
        <v>1480</v>
      </c>
      <c r="C650" s="250" t="s">
        <v>232</v>
      </c>
      <c r="D650" s="250" t="s">
        <v>244</v>
      </c>
      <c r="E650" s="251" t="s">
        <v>1478</v>
      </c>
      <c r="F650" s="0" t="n">
        <v>4995.78</v>
      </c>
    </row>
    <row r="651" customFormat="false" ht="15" hidden="false" customHeight="false" outlineLevel="0" collapsed="false">
      <c r="A651" s="250" t="n">
        <v>783</v>
      </c>
      <c r="B651" s="250" t="s">
        <v>1481</v>
      </c>
      <c r="C651" s="250" t="s">
        <v>232</v>
      </c>
      <c r="D651" s="250" t="s">
        <v>244</v>
      </c>
      <c r="E651" s="251" t="s">
        <v>1482</v>
      </c>
      <c r="F651" s="0" t="n">
        <v>27889.95</v>
      </c>
    </row>
    <row r="652" customFormat="false" ht="15" hidden="false" customHeight="false" outlineLevel="0" collapsed="false">
      <c r="A652" s="250" t="n">
        <v>785</v>
      </c>
      <c r="B652" s="250" t="s">
        <v>1483</v>
      </c>
      <c r="C652" s="250" t="s">
        <v>232</v>
      </c>
      <c r="D652" s="250" t="s">
        <v>244</v>
      </c>
      <c r="E652" s="251" t="s">
        <v>1484</v>
      </c>
      <c r="F652" s="0" t="n">
        <v>4392.66</v>
      </c>
    </row>
    <row r="653" customFormat="false" ht="15" hidden="false" customHeight="false" outlineLevel="0" collapsed="false">
      <c r="A653" s="250" t="n">
        <v>784</v>
      </c>
      <c r="B653" s="250" t="s">
        <v>1485</v>
      </c>
      <c r="C653" s="250" t="s">
        <v>232</v>
      </c>
      <c r="D653" s="250" t="s">
        <v>244</v>
      </c>
      <c r="E653" s="251" t="s">
        <v>1486</v>
      </c>
      <c r="F653" s="0" t="n">
        <v>6972.48</v>
      </c>
    </row>
    <row r="654" customFormat="false" ht="15" hidden="false" customHeight="false" outlineLevel="0" collapsed="false">
      <c r="A654" s="250" t="n">
        <v>831</v>
      </c>
      <c r="B654" s="250" t="s">
        <v>1487</v>
      </c>
      <c r="C654" s="250" t="s">
        <v>232</v>
      </c>
      <c r="D654" s="250" t="s">
        <v>236</v>
      </c>
      <c r="E654" s="251" t="s">
        <v>1488</v>
      </c>
      <c r="F654" s="0" t="n">
        <v>142850.27</v>
      </c>
    </row>
    <row r="655" customFormat="false" ht="15" hidden="false" customHeight="false" outlineLevel="0" collapsed="false">
      <c r="A655" s="250" t="n">
        <v>828</v>
      </c>
      <c r="B655" s="250" t="s">
        <v>1489</v>
      </c>
      <c r="C655" s="250" t="s">
        <v>232</v>
      </c>
      <c r="D655" s="250" t="s">
        <v>236</v>
      </c>
      <c r="E655" s="251" t="s">
        <v>1490</v>
      </c>
      <c r="F655" s="0" t="n">
        <v>70781.21</v>
      </c>
    </row>
    <row r="656" customFormat="false" ht="15" hidden="false" customHeight="false" outlineLevel="0" collapsed="false">
      <c r="A656" s="250" t="n">
        <v>829</v>
      </c>
      <c r="B656" s="250" t="s">
        <v>1491</v>
      </c>
      <c r="C656" s="250" t="s">
        <v>232</v>
      </c>
      <c r="D656" s="250" t="s">
        <v>236</v>
      </c>
      <c r="E656" s="251" t="s">
        <v>1492</v>
      </c>
      <c r="F656" s="0" t="n">
        <v>18.18</v>
      </c>
    </row>
    <row r="657" customFormat="false" ht="15" hidden="false" customHeight="false" outlineLevel="0" collapsed="false">
      <c r="A657" s="250" t="n">
        <v>812</v>
      </c>
      <c r="B657" s="250" t="s">
        <v>1493</v>
      </c>
      <c r="C657" s="250" t="s">
        <v>232</v>
      </c>
      <c r="D657" s="250" t="s">
        <v>236</v>
      </c>
      <c r="E657" s="251" t="s">
        <v>1494</v>
      </c>
      <c r="F657" s="0" t="n">
        <v>15.66</v>
      </c>
    </row>
    <row r="658" customFormat="false" ht="15" hidden="false" customHeight="false" outlineLevel="0" collapsed="false">
      <c r="A658" s="250" t="n">
        <v>819</v>
      </c>
      <c r="B658" s="250" t="s">
        <v>1495</v>
      </c>
      <c r="C658" s="250" t="s">
        <v>232</v>
      </c>
      <c r="D658" s="250" t="s">
        <v>236</v>
      </c>
      <c r="E658" s="251" t="s">
        <v>1496</v>
      </c>
      <c r="F658" s="0" t="n">
        <v>29.66</v>
      </c>
    </row>
    <row r="659" customFormat="false" ht="15" hidden="false" customHeight="false" outlineLevel="0" collapsed="false">
      <c r="A659" s="250" t="n">
        <v>818</v>
      </c>
      <c r="B659" s="250" t="s">
        <v>1497</v>
      </c>
      <c r="C659" s="250" t="s">
        <v>232</v>
      </c>
      <c r="D659" s="250" t="s">
        <v>236</v>
      </c>
      <c r="E659" s="251" t="s">
        <v>1498</v>
      </c>
      <c r="F659" s="0" t="n">
        <v>49.44</v>
      </c>
    </row>
    <row r="660" customFormat="false" ht="15" hidden="false" customHeight="false" outlineLevel="0" collapsed="false">
      <c r="A660" s="250" t="n">
        <v>823</v>
      </c>
      <c r="B660" s="250" t="s">
        <v>1499</v>
      </c>
      <c r="C660" s="250" t="s">
        <v>232</v>
      </c>
      <c r="D660" s="250" t="s">
        <v>236</v>
      </c>
      <c r="E660" s="251" t="s">
        <v>1500</v>
      </c>
      <c r="F660" s="0" t="n">
        <v>18.37</v>
      </c>
    </row>
    <row r="661" customFormat="false" ht="15" hidden="false" customHeight="false" outlineLevel="0" collapsed="false">
      <c r="A661" s="250" t="n">
        <v>830</v>
      </c>
      <c r="B661" s="250" t="s">
        <v>1501</v>
      </c>
      <c r="C661" s="250" t="s">
        <v>232</v>
      </c>
      <c r="D661" s="250" t="s">
        <v>236</v>
      </c>
      <c r="E661" s="251" t="s">
        <v>1502</v>
      </c>
      <c r="F661" s="0" t="n">
        <v>4.83</v>
      </c>
    </row>
    <row r="662" customFormat="false" ht="15" hidden="false" customHeight="false" outlineLevel="0" collapsed="false">
      <c r="A662" s="250" t="n">
        <v>826</v>
      </c>
      <c r="B662" s="250" t="s">
        <v>1503</v>
      </c>
      <c r="C662" s="250" t="s">
        <v>232</v>
      </c>
      <c r="D662" s="250" t="s">
        <v>236</v>
      </c>
      <c r="E662" s="251" t="s">
        <v>1504</v>
      </c>
      <c r="F662" s="0" t="n">
        <v>3.98</v>
      </c>
    </row>
    <row r="663" customFormat="false" ht="15" hidden="false" customHeight="false" outlineLevel="0" collapsed="false">
      <c r="A663" s="250" t="n">
        <v>827</v>
      </c>
      <c r="B663" s="250" t="s">
        <v>1505</v>
      </c>
      <c r="C663" s="250" t="s">
        <v>232</v>
      </c>
      <c r="D663" s="250" t="s">
        <v>236</v>
      </c>
      <c r="E663" s="251" t="s">
        <v>1506</v>
      </c>
      <c r="F663" s="0" t="n">
        <v>18.88</v>
      </c>
    </row>
    <row r="664" customFormat="false" ht="15" hidden="false" customHeight="false" outlineLevel="0" collapsed="false">
      <c r="A664" s="250" t="n">
        <v>832</v>
      </c>
      <c r="B664" s="250" t="s">
        <v>1507</v>
      </c>
      <c r="C664" s="250" t="s">
        <v>232</v>
      </c>
      <c r="D664" s="250" t="s">
        <v>236</v>
      </c>
      <c r="E664" s="251" t="s">
        <v>1508</v>
      </c>
      <c r="F664" s="0" t="n">
        <v>0.29</v>
      </c>
    </row>
    <row r="665" customFormat="false" ht="15" hidden="false" customHeight="false" outlineLevel="0" collapsed="false">
      <c r="A665" s="250" t="n">
        <v>833</v>
      </c>
      <c r="B665" s="250" t="s">
        <v>1509</v>
      </c>
      <c r="C665" s="250" t="s">
        <v>232</v>
      </c>
      <c r="D665" s="250" t="s">
        <v>236</v>
      </c>
      <c r="E665" s="251" t="s">
        <v>1283</v>
      </c>
      <c r="F665" s="0" t="n">
        <v>0.49</v>
      </c>
    </row>
    <row r="666" customFormat="false" ht="15" hidden="false" customHeight="false" outlineLevel="0" collapsed="false">
      <c r="A666" s="250" t="n">
        <v>834</v>
      </c>
      <c r="B666" s="250" t="s">
        <v>1510</v>
      </c>
      <c r="C666" s="250" t="s">
        <v>232</v>
      </c>
      <c r="D666" s="250" t="s">
        <v>236</v>
      </c>
      <c r="E666" s="251" t="s">
        <v>1511</v>
      </c>
      <c r="F666" s="0" t="n">
        <v>0.74</v>
      </c>
    </row>
    <row r="667" customFormat="false" ht="15" hidden="false" customHeight="false" outlineLevel="0" collapsed="false">
      <c r="A667" s="250" t="n">
        <v>825</v>
      </c>
      <c r="B667" s="250" t="s">
        <v>1512</v>
      </c>
      <c r="C667" s="250" t="s">
        <v>232</v>
      </c>
      <c r="D667" s="250" t="s">
        <v>236</v>
      </c>
      <c r="E667" s="251" t="s">
        <v>1513</v>
      </c>
      <c r="F667" s="0" t="n">
        <v>0.04</v>
      </c>
    </row>
    <row r="668" customFormat="false" ht="15" hidden="false" customHeight="false" outlineLevel="0" collapsed="false">
      <c r="A668" s="250" t="n">
        <v>813</v>
      </c>
      <c r="B668" s="250" t="s">
        <v>1514</v>
      </c>
      <c r="C668" s="250" t="s">
        <v>232</v>
      </c>
      <c r="D668" s="250" t="s">
        <v>236</v>
      </c>
      <c r="E668" s="251" t="s">
        <v>1515</v>
      </c>
      <c r="F668" s="0" t="n">
        <v>0.05</v>
      </c>
    </row>
    <row r="669" customFormat="false" ht="15" hidden="false" customHeight="false" outlineLevel="0" collapsed="false">
      <c r="A669" s="250" t="n">
        <v>820</v>
      </c>
      <c r="B669" s="250" t="s">
        <v>1516</v>
      </c>
      <c r="C669" s="250" t="s">
        <v>232</v>
      </c>
      <c r="D669" s="250" t="s">
        <v>236</v>
      </c>
      <c r="E669" s="251" t="s">
        <v>1517</v>
      </c>
      <c r="F669" s="0" t="n">
        <v>0.08</v>
      </c>
    </row>
    <row r="670" customFormat="false" ht="15" hidden="false" customHeight="false" outlineLevel="0" collapsed="false">
      <c r="A670" s="250" t="n">
        <v>816</v>
      </c>
      <c r="B670" s="250" t="s">
        <v>1518</v>
      </c>
      <c r="C670" s="250" t="s">
        <v>232</v>
      </c>
      <c r="D670" s="250" t="s">
        <v>236</v>
      </c>
      <c r="E670" s="251" t="s">
        <v>1519</v>
      </c>
      <c r="F670" s="0" t="n">
        <v>0.16</v>
      </c>
    </row>
    <row r="671" customFormat="false" ht="15" hidden="false" customHeight="false" outlineLevel="0" collapsed="false">
      <c r="A671" s="250" t="n">
        <v>814</v>
      </c>
      <c r="B671" s="250" t="s">
        <v>1520</v>
      </c>
      <c r="C671" s="250" t="s">
        <v>232</v>
      </c>
      <c r="D671" s="250" t="s">
        <v>236</v>
      </c>
      <c r="E671" s="251" t="s">
        <v>1521</v>
      </c>
      <c r="F671" s="0" t="n">
        <v>0.15</v>
      </c>
    </row>
    <row r="672" customFormat="false" ht="15" hidden="false" customHeight="false" outlineLevel="0" collapsed="false">
      <c r="A672" s="250" t="n">
        <v>815</v>
      </c>
      <c r="B672" s="250" t="s">
        <v>1522</v>
      </c>
      <c r="C672" s="250" t="s">
        <v>232</v>
      </c>
      <c r="D672" s="250" t="s">
        <v>236</v>
      </c>
      <c r="E672" s="251" t="s">
        <v>1523</v>
      </c>
      <c r="F672" s="0" t="n">
        <v>0.33</v>
      </c>
    </row>
    <row r="673" customFormat="false" ht="15" hidden="false" customHeight="false" outlineLevel="0" collapsed="false">
      <c r="A673" s="250" t="n">
        <v>822</v>
      </c>
      <c r="B673" s="250" t="s">
        <v>1524</v>
      </c>
      <c r="C673" s="250" t="s">
        <v>232</v>
      </c>
      <c r="D673" s="250" t="s">
        <v>236</v>
      </c>
      <c r="E673" s="251" t="s">
        <v>1525</v>
      </c>
      <c r="F673" s="0" t="n">
        <v>0.44</v>
      </c>
    </row>
    <row r="674" customFormat="false" ht="15" hidden="false" customHeight="false" outlineLevel="0" collapsed="false">
      <c r="A674" s="250" t="n">
        <v>821</v>
      </c>
      <c r="B674" s="250" t="s">
        <v>1526</v>
      </c>
      <c r="C674" s="250" t="s">
        <v>232</v>
      </c>
      <c r="D674" s="250" t="s">
        <v>236</v>
      </c>
      <c r="E674" s="251" t="s">
        <v>1527</v>
      </c>
      <c r="F674" s="0" t="n">
        <v>3.88</v>
      </c>
    </row>
    <row r="675" customFormat="false" ht="15" hidden="false" customHeight="false" outlineLevel="0" collapsed="false">
      <c r="A675" s="250" t="n">
        <v>817</v>
      </c>
      <c r="B675" s="250" t="s">
        <v>1528</v>
      </c>
      <c r="C675" s="250" t="s">
        <v>232</v>
      </c>
      <c r="D675" s="250" t="s">
        <v>236</v>
      </c>
      <c r="E675" s="251" t="s">
        <v>1529</v>
      </c>
      <c r="F675" s="0" t="n">
        <v>5.82</v>
      </c>
    </row>
    <row r="676" customFormat="false" ht="15" hidden="false" customHeight="false" outlineLevel="0" collapsed="false">
      <c r="A676" s="250" t="n">
        <v>20086</v>
      </c>
      <c r="B676" s="250" t="s">
        <v>1530</v>
      </c>
      <c r="C676" s="250" t="s">
        <v>232</v>
      </c>
      <c r="D676" s="250" t="s">
        <v>236</v>
      </c>
      <c r="E676" s="251" t="s">
        <v>1279</v>
      </c>
      <c r="F676" s="0" t="n">
        <v>13.31</v>
      </c>
    </row>
    <row r="677" customFormat="false" ht="15" hidden="false" customHeight="false" outlineLevel="0" collapsed="false">
      <c r="A677" s="250" t="n">
        <v>39191</v>
      </c>
      <c r="B677" s="250" t="s">
        <v>1531</v>
      </c>
      <c r="C677" s="250" t="s">
        <v>232</v>
      </c>
      <c r="D677" s="250" t="s">
        <v>236</v>
      </c>
      <c r="E677" s="251" t="s">
        <v>1532</v>
      </c>
      <c r="F677" s="0" t="n">
        <v>22.71</v>
      </c>
    </row>
    <row r="678" customFormat="false" ht="15" hidden="false" customHeight="false" outlineLevel="0" collapsed="false">
      <c r="A678" s="250" t="n">
        <v>39190</v>
      </c>
      <c r="B678" s="250" t="s">
        <v>1533</v>
      </c>
      <c r="C678" s="250" t="s">
        <v>232</v>
      </c>
      <c r="D678" s="250" t="s">
        <v>236</v>
      </c>
      <c r="E678" s="251" t="s">
        <v>1534</v>
      </c>
      <c r="F678" s="0" t="n">
        <v>32.03</v>
      </c>
    </row>
    <row r="679" customFormat="false" ht="15" hidden="false" customHeight="false" outlineLevel="0" collapsed="false">
      <c r="A679" s="250" t="n">
        <v>39189</v>
      </c>
      <c r="B679" s="250" t="s">
        <v>1535</v>
      </c>
      <c r="C679" s="250" t="s">
        <v>232</v>
      </c>
      <c r="D679" s="250" t="s">
        <v>236</v>
      </c>
      <c r="E679" s="251" t="s">
        <v>1536</v>
      </c>
      <c r="F679" s="0" t="n">
        <v>99.84</v>
      </c>
    </row>
    <row r="680" customFormat="false" ht="15" hidden="false" customHeight="false" outlineLevel="0" collapsed="false">
      <c r="A680" s="250" t="n">
        <v>39186</v>
      </c>
      <c r="B680" s="250" t="s">
        <v>1537</v>
      </c>
      <c r="C680" s="250" t="s">
        <v>232</v>
      </c>
      <c r="D680" s="250" t="s">
        <v>236</v>
      </c>
      <c r="E680" s="251" t="s">
        <v>1538</v>
      </c>
      <c r="F680" s="0" t="n">
        <v>12.43</v>
      </c>
    </row>
    <row r="681" customFormat="false" ht="15" hidden="false" customHeight="false" outlineLevel="0" collapsed="false">
      <c r="A681" s="250" t="n">
        <v>39188</v>
      </c>
      <c r="B681" s="250" t="s">
        <v>1539</v>
      </c>
      <c r="C681" s="250" t="s">
        <v>232</v>
      </c>
      <c r="D681" s="250" t="s">
        <v>236</v>
      </c>
      <c r="E681" s="251" t="s">
        <v>1540</v>
      </c>
      <c r="F681" s="0" t="n">
        <v>12.43</v>
      </c>
    </row>
    <row r="682" customFormat="false" ht="15" hidden="false" customHeight="false" outlineLevel="0" collapsed="false">
      <c r="A682" s="250" t="n">
        <v>39187</v>
      </c>
      <c r="B682" s="250" t="s">
        <v>1541</v>
      </c>
      <c r="C682" s="250" t="s">
        <v>232</v>
      </c>
      <c r="D682" s="250" t="s">
        <v>236</v>
      </c>
      <c r="E682" s="251" t="s">
        <v>1542</v>
      </c>
      <c r="F682" s="0" t="n">
        <v>12.43</v>
      </c>
    </row>
    <row r="683" customFormat="false" ht="15" hidden="false" customHeight="false" outlineLevel="0" collapsed="false">
      <c r="A683" s="250" t="n">
        <v>39184</v>
      </c>
      <c r="B683" s="250" t="s">
        <v>1543</v>
      </c>
      <c r="C683" s="250" t="s">
        <v>232</v>
      </c>
      <c r="D683" s="250" t="s">
        <v>236</v>
      </c>
      <c r="E683" s="251" t="s">
        <v>994</v>
      </c>
      <c r="F683" s="0" t="n">
        <v>12.43</v>
      </c>
    </row>
    <row r="684" customFormat="false" ht="15" hidden="false" customHeight="false" outlineLevel="0" collapsed="false">
      <c r="A684" s="250" t="n">
        <v>39185</v>
      </c>
      <c r="B684" s="250" t="s">
        <v>1544</v>
      </c>
      <c r="C684" s="250" t="s">
        <v>232</v>
      </c>
      <c r="D684" s="250" t="s">
        <v>236</v>
      </c>
      <c r="E684" s="251" t="s">
        <v>1545</v>
      </c>
      <c r="F684" s="0" t="n">
        <v>9.76</v>
      </c>
    </row>
    <row r="685" customFormat="false" ht="15" hidden="false" customHeight="false" outlineLevel="0" collapsed="false">
      <c r="A685" s="250" t="n">
        <v>39198</v>
      </c>
      <c r="B685" s="250" t="s">
        <v>1546</v>
      </c>
      <c r="C685" s="250" t="s">
        <v>232</v>
      </c>
      <c r="D685" s="250" t="s">
        <v>236</v>
      </c>
      <c r="E685" s="251" t="s">
        <v>1547</v>
      </c>
      <c r="F685" s="0" t="n">
        <v>9.55</v>
      </c>
    </row>
    <row r="686" customFormat="false" ht="15" hidden="false" customHeight="false" outlineLevel="0" collapsed="false">
      <c r="A686" s="250" t="n">
        <v>39197</v>
      </c>
      <c r="B686" s="250" t="s">
        <v>1548</v>
      </c>
      <c r="C686" s="250" t="s">
        <v>232</v>
      </c>
      <c r="D686" s="250" t="s">
        <v>236</v>
      </c>
      <c r="E686" s="251" t="s">
        <v>1549</v>
      </c>
      <c r="F686" s="0" t="n">
        <v>9.76</v>
      </c>
    </row>
    <row r="687" customFormat="false" ht="15" hidden="false" customHeight="false" outlineLevel="0" collapsed="false">
      <c r="A687" s="250" t="n">
        <v>39196</v>
      </c>
      <c r="B687" s="250" t="s">
        <v>1550</v>
      </c>
      <c r="C687" s="250" t="s">
        <v>232</v>
      </c>
      <c r="D687" s="250" t="s">
        <v>236</v>
      </c>
      <c r="E687" s="251" t="s">
        <v>1551</v>
      </c>
      <c r="F687" s="0" t="n">
        <v>3.44</v>
      </c>
    </row>
    <row r="688" customFormat="false" ht="15" hidden="false" customHeight="false" outlineLevel="0" collapsed="false">
      <c r="A688" s="250" t="n">
        <v>39199</v>
      </c>
      <c r="B688" s="250" t="s">
        <v>1552</v>
      </c>
      <c r="C688" s="250" t="s">
        <v>232</v>
      </c>
      <c r="D688" s="250" t="s">
        <v>236</v>
      </c>
      <c r="E688" s="251" t="s">
        <v>1553</v>
      </c>
      <c r="F688" s="0" t="n">
        <v>3.44</v>
      </c>
    </row>
    <row r="689" customFormat="false" ht="15" hidden="false" customHeight="false" outlineLevel="0" collapsed="false">
      <c r="A689" s="250" t="n">
        <v>39195</v>
      </c>
      <c r="B689" s="250" t="s">
        <v>1554</v>
      </c>
      <c r="C689" s="250" t="s">
        <v>232</v>
      </c>
      <c r="D689" s="250" t="s">
        <v>236</v>
      </c>
      <c r="E689" s="251" t="s">
        <v>1555</v>
      </c>
      <c r="F689" s="0" t="n">
        <v>6.01</v>
      </c>
    </row>
    <row r="690" customFormat="false" ht="15" hidden="false" customHeight="false" outlineLevel="0" collapsed="false">
      <c r="A690" s="250" t="n">
        <v>39194</v>
      </c>
      <c r="B690" s="250" t="s">
        <v>1556</v>
      </c>
      <c r="C690" s="250" t="s">
        <v>232</v>
      </c>
      <c r="D690" s="250" t="s">
        <v>236</v>
      </c>
      <c r="E690" s="251" t="s">
        <v>1557</v>
      </c>
      <c r="F690" s="0" t="n">
        <v>6.01</v>
      </c>
    </row>
    <row r="691" customFormat="false" ht="15" hidden="false" customHeight="false" outlineLevel="0" collapsed="false">
      <c r="A691" s="250" t="n">
        <v>39193</v>
      </c>
      <c r="B691" s="250" t="s">
        <v>1558</v>
      </c>
      <c r="C691" s="250" t="s">
        <v>232</v>
      </c>
      <c r="D691" s="250" t="s">
        <v>236</v>
      </c>
      <c r="E691" s="251" t="s">
        <v>1559</v>
      </c>
      <c r="F691" s="0" t="n">
        <v>26.84</v>
      </c>
    </row>
    <row r="692" customFormat="false" ht="15" hidden="false" customHeight="false" outlineLevel="0" collapsed="false">
      <c r="A692" s="250" t="n">
        <v>39192</v>
      </c>
      <c r="B692" s="250" t="s">
        <v>1560</v>
      </c>
      <c r="C692" s="250" t="s">
        <v>232</v>
      </c>
      <c r="D692" s="250" t="s">
        <v>236</v>
      </c>
      <c r="E692" s="251" t="s">
        <v>1561</v>
      </c>
      <c r="F692" s="0" t="n">
        <v>26.84</v>
      </c>
    </row>
    <row r="693" customFormat="false" ht="15" hidden="false" customHeight="false" outlineLevel="0" collapsed="false">
      <c r="A693" s="250" t="n">
        <v>39920</v>
      </c>
      <c r="B693" s="250" t="s">
        <v>1562</v>
      </c>
      <c r="C693" s="250" t="s">
        <v>232</v>
      </c>
      <c r="D693" s="250" t="s">
        <v>236</v>
      </c>
      <c r="E693" s="251" t="s">
        <v>1563</v>
      </c>
      <c r="F693" s="0" t="n">
        <v>26.84</v>
      </c>
    </row>
    <row r="694" customFormat="false" ht="15" hidden="false" customHeight="false" outlineLevel="0" collapsed="false">
      <c r="A694" s="250" t="n">
        <v>39201</v>
      </c>
      <c r="B694" s="250" t="s">
        <v>1564</v>
      </c>
      <c r="C694" s="250" t="s">
        <v>232</v>
      </c>
      <c r="D694" s="250" t="s">
        <v>236</v>
      </c>
      <c r="E694" s="251" t="s">
        <v>1565</v>
      </c>
      <c r="F694" s="0" t="n">
        <v>26.84</v>
      </c>
    </row>
    <row r="695" customFormat="false" ht="15" hidden="false" customHeight="false" outlineLevel="0" collapsed="false">
      <c r="A695" s="250" t="n">
        <v>39200</v>
      </c>
      <c r="B695" s="250" t="s">
        <v>1566</v>
      </c>
      <c r="C695" s="250" t="s">
        <v>232</v>
      </c>
      <c r="D695" s="250" t="s">
        <v>236</v>
      </c>
      <c r="E695" s="251" t="s">
        <v>1567</v>
      </c>
      <c r="F695" s="0" t="n">
        <v>16.68</v>
      </c>
    </row>
    <row r="696" customFormat="false" ht="15" hidden="false" customHeight="false" outlineLevel="0" collapsed="false">
      <c r="A696" s="250" t="n">
        <v>39203</v>
      </c>
      <c r="B696" s="250" t="s">
        <v>1568</v>
      </c>
      <c r="C696" s="250" t="s">
        <v>232</v>
      </c>
      <c r="D696" s="250" t="s">
        <v>236</v>
      </c>
      <c r="E696" s="251" t="s">
        <v>1569</v>
      </c>
      <c r="F696" s="0" t="n">
        <v>16.68</v>
      </c>
    </row>
    <row r="697" customFormat="false" ht="15" hidden="false" customHeight="false" outlineLevel="0" collapsed="false">
      <c r="A697" s="250" t="n">
        <v>39202</v>
      </c>
      <c r="B697" s="250" t="s">
        <v>1570</v>
      </c>
      <c r="C697" s="250" t="s">
        <v>232</v>
      </c>
      <c r="D697" s="250" t="s">
        <v>236</v>
      </c>
      <c r="E697" s="251" t="s">
        <v>1571</v>
      </c>
      <c r="F697" s="0" t="n">
        <v>16.68</v>
      </c>
    </row>
    <row r="698" customFormat="false" ht="15" hidden="false" customHeight="false" outlineLevel="0" collapsed="false">
      <c r="A698" s="250" t="n">
        <v>39205</v>
      </c>
      <c r="B698" s="250" t="s">
        <v>1572</v>
      </c>
      <c r="C698" s="250" t="s">
        <v>232</v>
      </c>
      <c r="D698" s="250" t="s">
        <v>236</v>
      </c>
      <c r="E698" s="251" t="s">
        <v>1573</v>
      </c>
      <c r="F698" s="0" t="n">
        <v>4.15</v>
      </c>
    </row>
    <row r="699" customFormat="false" ht="15" hidden="false" customHeight="false" outlineLevel="0" collapsed="false">
      <c r="A699" s="250" t="n">
        <v>39204</v>
      </c>
      <c r="B699" s="250" t="s">
        <v>1574</v>
      </c>
      <c r="C699" s="250" t="s">
        <v>232</v>
      </c>
      <c r="D699" s="250" t="s">
        <v>236</v>
      </c>
      <c r="E699" s="251" t="s">
        <v>1575</v>
      </c>
      <c r="F699" s="0" t="n">
        <v>39.57</v>
      </c>
    </row>
    <row r="700" customFormat="false" ht="15" hidden="false" customHeight="false" outlineLevel="0" collapsed="false">
      <c r="A700" s="250" t="n">
        <v>39206</v>
      </c>
      <c r="B700" s="250" t="s">
        <v>1576</v>
      </c>
      <c r="C700" s="250" t="s">
        <v>232</v>
      </c>
      <c r="D700" s="250" t="s">
        <v>236</v>
      </c>
      <c r="E700" s="251" t="s">
        <v>1577</v>
      </c>
      <c r="F700" s="0" t="n">
        <v>38.47</v>
      </c>
    </row>
    <row r="701" customFormat="false" ht="15" hidden="false" customHeight="false" outlineLevel="0" collapsed="false">
      <c r="A701" s="250" t="n">
        <v>797</v>
      </c>
      <c r="B701" s="250" t="s">
        <v>1578</v>
      </c>
      <c r="C701" s="250" t="s">
        <v>232</v>
      </c>
      <c r="D701" s="250" t="s">
        <v>236</v>
      </c>
      <c r="E701" s="251" t="s">
        <v>1579</v>
      </c>
      <c r="F701" s="0" t="n">
        <v>38.66</v>
      </c>
    </row>
    <row r="702" customFormat="false" ht="15" hidden="false" customHeight="false" outlineLevel="0" collapsed="false">
      <c r="A702" s="250" t="n">
        <v>798</v>
      </c>
      <c r="B702" s="250" t="s">
        <v>1580</v>
      </c>
      <c r="C702" s="250" t="s">
        <v>232</v>
      </c>
      <c r="D702" s="250" t="s">
        <v>236</v>
      </c>
      <c r="E702" s="251" t="s">
        <v>1581</v>
      </c>
      <c r="F702" s="0" t="n">
        <v>39.57</v>
      </c>
    </row>
    <row r="703" customFormat="false" ht="15" hidden="false" customHeight="false" outlineLevel="0" collapsed="false">
      <c r="A703" s="250" t="n">
        <v>796</v>
      </c>
      <c r="B703" s="250" t="s">
        <v>1582</v>
      </c>
      <c r="C703" s="250" t="s">
        <v>232</v>
      </c>
      <c r="D703" s="250" t="s">
        <v>236</v>
      </c>
      <c r="E703" s="251" t="s">
        <v>1583</v>
      </c>
      <c r="F703" s="0" t="n">
        <v>73.12</v>
      </c>
    </row>
    <row r="704" customFormat="false" ht="15" hidden="false" customHeight="false" outlineLevel="0" collapsed="false">
      <c r="A704" s="250" t="n">
        <v>799</v>
      </c>
      <c r="B704" s="250" t="s">
        <v>1584</v>
      </c>
      <c r="C704" s="250" t="s">
        <v>232</v>
      </c>
      <c r="D704" s="250" t="s">
        <v>236</v>
      </c>
      <c r="E704" s="251" t="s">
        <v>300</v>
      </c>
      <c r="F704" s="0" t="n">
        <v>73.12</v>
      </c>
    </row>
    <row r="705" customFormat="false" ht="15" hidden="false" customHeight="false" outlineLevel="0" collapsed="false">
      <c r="A705" s="250" t="n">
        <v>792</v>
      </c>
      <c r="B705" s="250" t="s">
        <v>1585</v>
      </c>
      <c r="C705" s="250" t="s">
        <v>232</v>
      </c>
      <c r="D705" s="250" t="s">
        <v>236</v>
      </c>
      <c r="E705" s="251" t="s">
        <v>1586</v>
      </c>
      <c r="F705" s="0" t="n">
        <v>73.12</v>
      </c>
    </row>
    <row r="706" customFormat="false" ht="15" hidden="false" customHeight="false" outlineLevel="0" collapsed="false">
      <c r="A706" s="250" t="n">
        <v>804</v>
      </c>
      <c r="B706" s="250" t="s">
        <v>1587</v>
      </c>
      <c r="C706" s="250" t="s">
        <v>232</v>
      </c>
      <c r="D706" s="250" t="s">
        <v>236</v>
      </c>
      <c r="E706" s="251" t="s">
        <v>1588</v>
      </c>
      <c r="F706" s="0" t="n">
        <v>200.12</v>
      </c>
    </row>
    <row r="707" customFormat="false" ht="15" hidden="false" customHeight="false" outlineLevel="0" collapsed="false">
      <c r="A707" s="250" t="n">
        <v>793</v>
      </c>
      <c r="B707" s="250" t="s">
        <v>1589</v>
      </c>
      <c r="C707" s="250" t="s">
        <v>232</v>
      </c>
      <c r="D707" s="250" t="s">
        <v>236</v>
      </c>
      <c r="E707" s="251" t="s">
        <v>1590</v>
      </c>
      <c r="F707" s="0" t="n">
        <v>211.45</v>
      </c>
    </row>
    <row r="708" customFormat="false" ht="15" hidden="false" customHeight="false" outlineLevel="0" collapsed="false">
      <c r="A708" s="250" t="n">
        <v>801</v>
      </c>
      <c r="B708" s="250" t="s">
        <v>1591</v>
      </c>
      <c r="C708" s="250" t="s">
        <v>232</v>
      </c>
      <c r="D708" s="250" t="s">
        <v>236</v>
      </c>
      <c r="E708" s="251" t="s">
        <v>1498</v>
      </c>
      <c r="F708" s="0" t="n">
        <v>226.83</v>
      </c>
    </row>
    <row r="709" customFormat="false" ht="15" hidden="false" customHeight="false" outlineLevel="0" collapsed="false">
      <c r="A709" s="250" t="n">
        <v>794</v>
      </c>
      <c r="B709" s="250" t="s">
        <v>1592</v>
      </c>
      <c r="C709" s="250" t="s">
        <v>232</v>
      </c>
      <c r="D709" s="250" t="s">
        <v>236</v>
      </c>
      <c r="E709" s="251" t="s">
        <v>1593</v>
      </c>
      <c r="F709" s="0" t="n">
        <v>50.23</v>
      </c>
    </row>
    <row r="710" customFormat="false" ht="15" hidden="false" customHeight="false" outlineLevel="0" collapsed="false">
      <c r="A710" s="250" t="n">
        <v>802</v>
      </c>
      <c r="B710" s="250" t="s">
        <v>1594</v>
      </c>
      <c r="C710" s="250" t="s">
        <v>232</v>
      </c>
      <c r="D710" s="250" t="s">
        <v>236</v>
      </c>
      <c r="E710" s="251" t="s">
        <v>1595</v>
      </c>
      <c r="F710" s="0" t="n">
        <v>0.29</v>
      </c>
    </row>
    <row r="711" customFormat="false" ht="15" hidden="false" customHeight="false" outlineLevel="0" collapsed="false">
      <c r="A711" s="250" t="n">
        <v>803</v>
      </c>
      <c r="B711" s="250" t="s">
        <v>1596</v>
      </c>
      <c r="C711" s="250" t="s">
        <v>232</v>
      </c>
      <c r="D711" s="250" t="s">
        <v>236</v>
      </c>
      <c r="E711" s="251" t="s">
        <v>1597</v>
      </c>
      <c r="F711" s="0" t="n">
        <v>0.6</v>
      </c>
    </row>
    <row r="712" customFormat="false" ht="15" hidden="false" customHeight="false" outlineLevel="0" collapsed="false">
      <c r="A712" s="250" t="n">
        <v>38001</v>
      </c>
      <c r="B712" s="250" t="s">
        <v>1598</v>
      </c>
      <c r="C712" s="250" t="s">
        <v>232</v>
      </c>
      <c r="D712" s="250" t="s">
        <v>244</v>
      </c>
      <c r="E712" s="251" t="s">
        <v>266</v>
      </c>
      <c r="F712" s="0" t="n">
        <v>1.32</v>
      </c>
    </row>
    <row r="713" customFormat="false" ht="15" hidden="false" customHeight="false" outlineLevel="0" collapsed="false">
      <c r="A713" s="250" t="n">
        <v>38002</v>
      </c>
      <c r="B713" s="250" t="s">
        <v>1599</v>
      </c>
      <c r="C713" s="250" t="s">
        <v>232</v>
      </c>
      <c r="D713" s="250" t="s">
        <v>244</v>
      </c>
      <c r="E713" s="251" t="s">
        <v>1600</v>
      </c>
      <c r="F713" s="0" t="n">
        <v>2.17</v>
      </c>
    </row>
    <row r="714" customFormat="false" ht="15" hidden="false" customHeight="false" outlineLevel="0" collapsed="false">
      <c r="A714" s="250" t="n">
        <v>38003</v>
      </c>
      <c r="B714" s="250" t="s">
        <v>1601</v>
      </c>
      <c r="C714" s="250" t="s">
        <v>232</v>
      </c>
      <c r="D714" s="250" t="s">
        <v>244</v>
      </c>
      <c r="E714" s="251" t="s">
        <v>1602</v>
      </c>
      <c r="F714" s="0" t="n">
        <v>3.65</v>
      </c>
    </row>
    <row r="715" customFormat="false" ht="15" hidden="false" customHeight="false" outlineLevel="0" collapsed="false">
      <c r="A715" s="250" t="n">
        <v>38004</v>
      </c>
      <c r="B715" s="250" t="s">
        <v>1603</v>
      </c>
      <c r="C715" s="250" t="s">
        <v>232</v>
      </c>
      <c r="D715" s="250" t="s">
        <v>244</v>
      </c>
      <c r="E715" s="251" t="s">
        <v>1604</v>
      </c>
      <c r="F715" s="0" t="n">
        <v>10.99</v>
      </c>
    </row>
    <row r="716" customFormat="false" ht="15" hidden="false" customHeight="false" outlineLevel="0" collapsed="false">
      <c r="A716" s="250" t="n">
        <v>36327</v>
      </c>
      <c r="B716" s="250" t="s">
        <v>1605</v>
      </c>
      <c r="C716" s="250" t="s">
        <v>232</v>
      </c>
      <c r="D716" s="250" t="s">
        <v>244</v>
      </c>
      <c r="E716" s="251" t="s">
        <v>1606</v>
      </c>
      <c r="F716" s="0" t="n">
        <v>9.05</v>
      </c>
    </row>
    <row r="717" customFormat="false" ht="15" hidden="false" customHeight="false" outlineLevel="0" collapsed="false">
      <c r="A717" s="250" t="n">
        <v>38992</v>
      </c>
      <c r="B717" s="250" t="s">
        <v>1607</v>
      </c>
      <c r="C717" s="250" t="s">
        <v>232</v>
      </c>
      <c r="D717" s="250" t="s">
        <v>244</v>
      </c>
      <c r="E717" s="251" t="s">
        <v>1608</v>
      </c>
      <c r="F717" s="0" t="n">
        <v>28.17</v>
      </c>
    </row>
    <row r="718" customFormat="false" ht="15" hidden="false" customHeight="false" outlineLevel="0" collapsed="false">
      <c r="A718" s="250" t="n">
        <v>38993</v>
      </c>
      <c r="B718" s="250" t="s">
        <v>1609</v>
      </c>
      <c r="C718" s="250" t="s">
        <v>232</v>
      </c>
      <c r="D718" s="250" t="s">
        <v>244</v>
      </c>
      <c r="E718" s="251" t="s">
        <v>1610</v>
      </c>
      <c r="F718" s="0" t="n">
        <v>23.8</v>
      </c>
    </row>
    <row r="719" customFormat="false" ht="15" hidden="false" customHeight="false" outlineLevel="0" collapsed="false">
      <c r="A719" s="250" t="n">
        <v>38418</v>
      </c>
      <c r="B719" s="250" t="s">
        <v>1611</v>
      </c>
      <c r="C719" s="250" t="s">
        <v>232</v>
      </c>
      <c r="D719" s="250" t="s">
        <v>236</v>
      </c>
      <c r="E719" s="251" t="s">
        <v>1612</v>
      </c>
      <c r="F719" s="0" t="n">
        <v>1.64</v>
      </c>
    </row>
    <row r="720" customFormat="false" ht="15" hidden="false" customHeight="false" outlineLevel="0" collapsed="false">
      <c r="A720" s="250" t="n">
        <v>39178</v>
      </c>
      <c r="B720" s="250" t="s">
        <v>1613</v>
      </c>
      <c r="C720" s="250" t="s">
        <v>232</v>
      </c>
      <c r="D720" s="250" t="s">
        <v>236</v>
      </c>
      <c r="E720" s="251" t="s">
        <v>1614</v>
      </c>
      <c r="F720" s="0" t="n">
        <v>2.33</v>
      </c>
    </row>
    <row r="721" customFormat="false" ht="15" hidden="false" customHeight="false" outlineLevel="0" collapsed="false">
      <c r="A721" s="250" t="n">
        <v>39177</v>
      </c>
      <c r="B721" s="250" t="s">
        <v>1615</v>
      </c>
      <c r="C721" s="250" t="s">
        <v>232</v>
      </c>
      <c r="D721" s="250" t="s">
        <v>236</v>
      </c>
      <c r="E721" s="251" t="s">
        <v>325</v>
      </c>
      <c r="F721" s="0" t="n">
        <v>2.56</v>
      </c>
    </row>
    <row r="722" customFormat="false" ht="15" hidden="false" customHeight="false" outlineLevel="0" collapsed="false">
      <c r="A722" s="250" t="n">
        <v>39174</v>
      </c>
      <c r="B722" s="250" t="s">
        <v>1616</v>
      </c>
      <c r="C722" s="250" t="s">
        <v>232</v>
      </c>
      <c r="D722" s="250" t="s">
        <v>236</v>
      </c>
      <c r="E722" s="251" t="s">
        <v>1617</v>
      </c>
      <c r="F722" s="0" t="n">
        <v>2.86</v>
      </c>
    </row>
    <row r="723" customFormat="false" ht="15" hidden="false" customHeight="false" outlineLevel="0" collapsed="false">
      <c r="A723" s="250" t="n">
        <v>39176</v>
      </c>
      <c r="B723" s="250" t="s">
        <v>1618</v>
      </c>
      <c r="C723" s="250" t="s">
        <v>232</v>
      </c>
      <c r="D723" s="250" t="s">
        <v>236</v>
      </c>
      <c r="E723" s="251" t="s">
        <v>1619</v>
      </c>
      <c r="F723" s="0" t="n">
        <v>2.8</v>
      </c>
    </row>
    <row r="724" customFormat="false" ht="15" hidden="false" customHeight="false" outlineLevel="0" collapsed="false">
      <c r="A724" s="250" t="n">
        <v>39180</v>
      </c>
      <c r="B724" s="250" t="s">
        <v>1620</v>
      </c>
      <c r="C724" s="250" t="s">
        <v>232</v>
      </c>
      <c r="D724" s="250" t="s">
        <v>236</v>
      </c>
      <c r="E724" s="251" t="s">
        <v>1621</v>
      </c>
      <c r="F724" s="0" t="n">
        <v>3.56</v>
      </c>
    </row>
    <row r="725" customFormat="false" ht="15" hidden="false" customHeight="false" outlineLevel="0" collapsed="false">
      <c r="A725" s="250" t="n">
        <v>39179</v>
      </c>
      <c r="B725" s="250" t="s">
        <v>1622</v>
      </c>
      <c r="C725" s="250" t="s">
        <v>232</v>
      </c>
      <c r="D725" s="250" t="s">
        <v>236</v>
      </c>
      <c r="E725" s="251" t="s">
        <v>1623</v>
      </c>
      <c r="F725" s="0" t="n">
        <v>6.06</v>
      </c>
    </row>
    <row r="726" customFormat="false" ht="15" hidden="false" customHeight="false" outlineLevel="0" collapsed="false">
      <c r="A726" s="250" t="n">
        <v>39175</v>
      </c>
      <c r="B726" s="250" t="s">
        <v>1624</v>
      </c>
      <c r="C726" s="250" t="s">
        <v>232</v>
      </c>
      <c r="D726" s="250" t="s">
        <v>236</v>
      </c>
      <c r="E726" s="251" t="s">
        <v>1625</v>
      </c>
      <c r="F726" s="0" t="n">
        <v>7.32</v>
      </c>
    </row>
    <row r="727" customFormat="false" ht="15" hidden="false" customHeight="false" outlineLevel="0" collapsed="false">
      <c r="A727" s="250" t="n">
        <v>39217</v>
      </c>
      <c r="B727" s="250" t="s">
        <v>1626</v>
      </c>
      <c r="C727" s="250" t="s">
        <v>232</v>
      </c>
      <c r="D727" s="250" t="s">
        <v>236</v>
      </c>
      <c r="E727" s="251" t="s">
        <v>1627</v>
      </c>
      <c r="F727" s="0" t="n">
        <v>7.92</v>
      </c>
    </row>
    <row r="728" customFormat="false" ht="15" hidden="false" customHeight="false" outlineLevel="0" collapsed="false">
      <c r="A728" s="250" t="n">
        <v>39181</v>
      </c>
      <c r="B728" s="250" t="s">
        <v>1628</v>
      </c>
      <c r="C728" s="250" t="s">
        <v>232</v>
      </c>
      <c r="D728" s="250" t="s">
        <v>236</v>
      </c>
      <c r="E728" s="251" t="s">
        <v>1629</v>
      </c>
      <c r="F728" s="0" t="n">
        <v>9.64</v>
      </c>
    </row>
    <row r="729" customFormat="false" ht="15" hidden="false" customHeight="false" outlineLevel="0" collapsed="false">
      <c r="A729" s="250" t="n">
        <v>39182</v>
      </c>
      <c r="B729" s="250" t="s">
        <v>1630</v>
      </c>
      <c r="C729" s="250" t="s">
        <v>232</v>
      </c>
      <c r="D729" s="250" t="s">
        <v>236</v>
      </c>
      <c r="E729" s="251" t="s">
        <v>1631</v>
      </c>
      <c r="F729" s="0" t="n">
        <v>11.27</v>
      </c>
    </row>
    <row r="730" customFormat="false" ht="15" hidden="false" customHeight="false" outlineLevel="0" collapsed="false">
      <c r="A730" s="250" t="n">
        <v>12616</v>
      </c>
      <c r="B730" s="250" t="s">
        <v>1632</v>
      </c>
      <c r="C730" s="250" t="s">
        <v>232</v>
      </c>
      <c r="D730" s="250" t="s">
        <v>244</v>
      </c>
      <c r="E730" s="251" t="s">
        <v>1633</v>
      </c>
      <c r="F730" s="0" t="n">
        <v>13.4</v>
      </c>
    </row>
    <row r="731" customFormat="false" ht="15" hidden="false" customHeight="false" outlineLevel="0" collapsed="false">
      <c r="A731" s="250" t="n">
        <v>1049</v>
      </c>
      <c r="B731" s="250" t="s">
        <v>1634</v>
      </c>
      <c r="C731" s="250" t="s">
        <v>232</v>
      </c>
      <c r="D731" s="250" t="s">
        <v>236</v>
      </c>
      <c r="E731" s="251" t="s">
        <v>1269</v>
      </c>
      <c r="F731" s="0" t="n">
        <v>1.42</v>
      </c>
    </row>
    <row r="732" customFormat="false" ht="15" hidden="false" customHeight="false" outlineLevel="0" collapsed="false">
      <c r="A732" s="250" t="n">
        <v>1099</v>
      </c>
      <c r="B732" s="250" t="s">
        <v>1635</v>
      </c>
      <c r="C732" s="250" t="s">
        <v>232</v>
      </c>
      <c r="D732" s="250" t="s">
        <v>236</v>
      </c>
      <c r="E732" s="251" t="s">
        <v>1636</v>
      </c>
      <c r="F732" s="0" t="n">
        <v>12.87</v>
      </c>
    </row>
    <row r="733" customFormat="false" ht="15" hidden="false" customHeight="false" outlineLevel="0" collapsed="false">
      <c r="A733" s="250" t="n">
        <v>39678</v>
      </c>
      <c r="B733" s="250" t="s">
        <v>1637</v>
      </c>
      <c r="C733" s="250" t="s">
        <v>232</v>
      </c>
      <c r="D733" s="250" t="s">
        <v>236</v>
      </c>
      <c r="E733" s="251" t="s">
        <v>1638</v>
      </c>
      <c r="F733" s="0" t="n">
        <v>13.45</v>
      </c>
    </row>
    <row r="734" customFormat="false" ht="15" hidden="false" customHeight="false" outlineLevel="0" collapsed="false">
      <c r="A734" s="250" t="n">
        <v>1050</v>
      </c>
      <c r="B734" s="250" t="s">
        <v>1639</v>
      </c>
      <c r="C734" s="250" t="s">
        <v>232</v>
      </c>
      <c r="D734" s="250" t="s">
        <v>236</v>
      </c>
      <c r="E734" s="251" t="s">
        <v>1283</v>
      </c>
      <c r="F734" s="0" t="n">
        <v>14.23</v>
      </c>
    </row>
    <row r="735" customFormat="false" ht="15" hidden="false" customHeight="false" outlineLevel="0" collapsed="false">
      <c r="A735" s="250" t="n">
        <v>1101</v>
      </c>
      <c r="B735" s="250" t="s">
        <v>1640</v>
      </c>
      <c r="C735" s="250" t="s">
        <v>232</v>
      </c>
      <c r="D735" s="250" t="s">
        <v>236</v>
      </c>
      <c r="E735" s="251" t="s">
        <v>1641</v>
      </c>
      <c r="F735" s="0" t="n">
        <v>12.73</v>
      </c>
    </row>
    <row r="736" customFormat="false" ht="15" hidden="false" customHeight="false" outlineLevel="0" collapsed="false">
      <c r="A736" s="250" t="n">
        <v>1100</v>
      </c>
      <c r="B736" s="250" t="s">
        <v>1642</v>
      </c>
      <c r="C736" s="250" t="s">
        <v>232</v>
      </c>
      <c r="D736" s="250" t="s">
        <v>236</v>
      </c>
      <c r="E736" s="251" t="s">
        <v>1643</v>
      </c>
      <c r="F736" s="0" t="n">
        <v>10.48</v>
      </c>
    </row>
    <row r="737" customFormat="false" ht="15" hidden="false" customHeight="false" outlineLevel="0" collapsed="false">
      <c r="A737" s="250" t="n">
        <v>39679</v>
      </c>
      <c r="B737" s="250" t="s">
        <v>1644</v>
      </c>
      <c r="C737" s="250" t="s">
        <v>232</v>
      </c>
      <c r="D737" s="250" t="s">
        <v>236</v>
      </c>
      <c r="E737" s="251" t="s">
        <v>1645</v>
      </c>
      <c r="F737" s="0" t="n">
        <v>10.98</v>
      </c>
    </row>
    <row r="738" customFormat="false" ht="15" hidden="false" customHeight="false" outlineLevel="0" collapsed="false">
      <c r="A738" s="250" t="n">
        <v>1098</v>
      </c>
      <c r="B738" s="250" t="s">
        <v>1646</v>
      </c>
      <c r="C738" s="250" t="s">
        <v>232</v>
      </c>
      <c r="D738" s="250" t="s">
        <v>236</v>
      </c>
      <c r="E738" s="251" t="s">
        <v>309</v>
      </c>
      <c r="F738" s="0" t="n">
        <v>4.13</v>
      </c>
    </row>
    <row r="739" customFormat="false" ht="15" hidden="false" customHeight="false" outlineLevel="0" collapsed="false">
      <c r="A739" s="250" t="n">
        <v>1102</v>
      </c>
      <c r="B739" s="250" t="s">
        <v>1647</v>
      </c>
      <c r="C739" s="250" t="s">
        <v>232</v>
      </c>
      <c r="D739" s="250" t="s">
        <v>236</v>
      </c>
      <c r="E739" s="251" t="s">
        <v>1648</v>
      </c>
      <c r="F739" s="0" t="n">
        <v>3.76</v>
      </c>
    </row>
    <row r="740" customFormat="false" ht="15" hidden="false" customHeight="false" outlineLevel="0" collapsed="false">
      <c r="A740" s="250" t="n">
        <v>1051</v>
      </c>
      <c r="B740" s="250" t="s">
        <v>1649</v>
      </c>
      <c r="C740" s="250" t="s">
        <v>232</v>
      </c>
      <c r="D740" s="250" t="s">
        <v>236</v>
      </c>
      <c r="E740" s="251" t="s">
        <v>1650</v>
      </c>
      <c r="F740" s="0" t="n">
        <v>42.24</v>
      </c>
    </row>
    <row r="741" customFormat="false" ht="15" hidden="false" customHeight="false" outlineLevel="0" collapsed="false">
      <c r="A741" s="250" t="n">
        <v>37399</v>
      </c>
      <c r="B741" s="250" t="s">
        <v>1651</v>
      </c>
      <c r="C741" s="250" t="s">
        <v>232</v>
      </c>
      <c r="D741" s="250" t="s">
        <v>236</v>
      </c>
      <c r="E741" s="251" t="s">
        <v>1652</v>
      </c>
      <c r="F741" s="0" t="n">
        <v>44.12</v>
      </c>
    </row>
    <row r="742" customFormat="false" ht="15" hidden="false" customHeight="false" outlineLevel="0" collapsed="false">
      <c r="A742" s="250" t="n">
        <v>41955</v>
      </c>
      <c r="B742" s="250" t="s">
        <v>1653</v>
      </c>
      <c r="C742" s="250" t="s">
        <v>352</v>
      </c>
      <c r="D742" s="250" t="s">
        <v>236</v>
      </c>
      <c r="E742" s="251" t="s">
        <v>1654</v>
      </c>
      <c r="F742" s="0" t="n">
        <v>45.5</v>
      </c>
    </row>
    <row r="743" customFormat="false" ht="15" hidden="false" customHeight="false" outlineLevel="0" collapsed="false">
      <c r="A743" s="250" t="n">
        <v>41953</v>
      </c>
      <c r="B743" s="250" t="s">
        <v>1655</v>
      </c>
      <c r="C743" s="250" t="s">
        <v>352</v>
      </c>
      <c r="D743" s="250" t="s">
        <v>236</v>
      </c>
      <c r="E743" s="251" t="s">
        <v>1656</v>
      </c>
      <c r="F743" s="0" t="n">
        <v>40.65</v>
      </c>
    </row>
    <row r="744" customFormat="false" ht="15" hidden="false" customHeight="false" outlineLevel="0" collapsed="false">
      <c r="A744" s="250" t="n">
        <v>41954</v>
      </c>
      <c r="B744" s="250" t="s">
        <v>1657</v>
      </c>
      <c r="C744" s="250" t="s">
        <v>352</v>
      </c>
      <c r="D744" s="250" t="s">
        <v>236</v>
      </c>
      <c r="E744" s="251" t="s">
        <v>1658</v>
      </c>
      <c r="F744" s="0" t="n">
        <v>23.46</v>
      </c>
    </row>
    <row r="745" customFormat="false" ht="15" hidden="false" customHeight="false" outlineLevel="0" collapsed="false">
      <c r="A745" s="250" t="n">
        <v>25004</v>
      </c>
      <c r="B745" s="250" t="s">
        <v>1659</v>
      </c>
      <c r="C745" s="250" t="s">
        <v>352</v>
      </c>
      <c r="D745" s="250" t="s">
        <v>236</v>
      </c>
      <c r="E745" s="251" t="s">
        <v>1660</v>
      </c>
      <c r="F745" s="0" t="n">
        <v>25.11</v>
      </c>
    </row>
    <row r="746" customFormat="false" ht="15" hidden="false" customHeight="false" outlineLevel="0" collapsed="false">
      <c r="A746" s="250" t="n">
        <v>25002</v>
      </c>
      <c r="B746" s="250" t="s">
        <v>1661</v>
      </c>
      <c r="C746" s="250" t="s">
        <v>352</v>
      </c>
      <c r="D746" s="250" t="s">
        <v>236</v>
      </c>
      <c r="E746" s="251" t="s">
        <v>1662</v>
      </c>
      <c r="F746" s="0" t="n">
        <v>27.52</v>
      </c>
    </row>
    <row r="747" customFormat="false" ht="15" hidden="false" customHeight="false" outlineLevel="0" collapsed="false">
      <c r="A747" s="250" t="n">
        <v>37409</v>
      </c>
      <c r="B747" s="250" t="s">
        <v>1663</v>
      </c>
      <c r="C747" s="250" t="s">
        <v>352</v>
      </c>
      <c r="D747" s="250" t="s">
        <v>236</v>
      </c>
      <c r="E747" s="251" t="s">
        <v>1664</v>
      </c>
      <c r="F747" s="0" t="n">
        <v>28.62</v>
      </c>
    </row>
    <row r="748" customFormat="false" ht="15" hidden="false" customHeight="false" outlineLevel="0" collapsed="false">
      <c r="A748" s="250" t="n">
        <v>841</v>
      </c>
      <c r="B748" s="250" t="s">
        <v>1665</v>
      </c>
      <c r="C748" s="250" t="s">
        <v>352</v>
      </c>
      <c r="D748" s="250" t="s">
        <v>233</v>
      </c>
      <c r="E748" s="251" t="s">
        <v>1666</v>
      </c>
      <c r="F748" s="0" t="n">
        <v>3.46</v>
      </c>
    </row>
    <row r="749" customFormat="false" ht="15" hidden="false" customHeight="false" outlineLevel="0" collapsed="false">
      <c r="A749" s="250" t="n">
        <v>25005</v>
      </c>
      <c r="B749" s="250" t="s">
        <v>1667</v>
      </c>
      <c r="C749" s="250" t="s">
        <v>352</v>
      </c>
      <c r="D749" s="250" t="s">
        <v>236</v>
      </c>
      <c r="E749" s="251" t="s">
        <v>1668</v>
      </c>
      <c r="F749" s="0" t="n">
        <v>50.5</v>
      </c>
    </row>
    <row r="750" customFormat="false" ht="15" hidden="false" customHeight="false" outlineLevel="0" collapsed="false">
      <c r="A750" s="250" t="n">
        <v>25003</v>
      </c>
      <c r="B750" s="250" t="s">
        <v>1669</v>
      </c>
      <c r="C750" s="250" t="s">
        <v>352</v>
      </c>
      <c r="D750" s="250" t="s">
        <v>236</v>
      </c>
      <c r="E750" s="251" t="s">
        <v>1670</v>
      </c>
      <c r="F750" s="0" t="n">
        <v>50.9</v>
      </c>
    </row>
    <row r="751" customFormat="false" ht="15" hidden="false" customHeight="false" outlineLevel="0" collapsed="false">
      <c r="A751" s="250" t="n">
        <v>37410</v>
      </c>
      <c r="B751" s="250" t="s">
        <v>1671</v>
      </c>
      <c r="C751" s="250" t="s">
        <v>352</v>
      </c>
      <c r="D751" s="250" t="s">
        <v>236</v>
      </c>
      <c r="E751" s="251" t="s">
        <v>1668</v>
      </c>
      <c r="F751" s="0" t="n">
        <v>41.1</v>
      </c>
    </row>
    <row r="752" customFormat="false" ht="15" hidden="false" customHeight="false" outlineLevel="0" collapsed="false">
      <c r="A752" s="250" t="n">
        <v>842</v>
      </c>
      <c r="B752" s="250" t="s">
        <v>1672</v>
      </c>
      <c r="C752" s="250" t="s">
        <v>352</v>
      </c>
      <c r="D752" s="250" t="s">
        <v>236</v>
      </c>
      <c r="E752" s="251" t="s">
        <v>1673</v>
      </c>
      <c r="F752" s="0" t="n">
        <v>48.28</v>
      </c>
    </row>
    <row r="753" customFormat="false" ht="15" hidden="false" customHeight="false" outlineLevel="0" collapsed="false">
      <c r="A753" s="250" t="n">
        <v>862</v>
      </c>
      <c r="B753" s="250" t="s">
        <v>1674</v>
      </c>
      <c r="C753" s="250" t="s">
        <v>253</v>
      </c>
      <c r="D753" s="250" t="s">
        <v>236</v>
      </c>
      <c r="E753" s="251" t="s">
        <v>1675</v>
      </c>
      <c r="F753" s="0" t="n">
        <v>80.55</v>
      </c>
    </row>
    <row r="754" customFormat="false" ht="15" hidden="false" customHeight="false" outlineLevel="0" collapsed="false">
      <c r="A754" s="250" t="n">
        <v>866</v>
      </c>
      <c r="B754" s="250" t="s">
        <v>1676</v>
      </c>
      <c r="C754" s="250" t="s">
        <v>253</v>
      </c>
      <c r="D754" s="250" t="s">
        <v>236</v>
      </c>
      <c r="E754" s="251" t="s">
        <v>1677</v>
      </c>
      <c r="F754" s="0" t="n">
        <v>82.5</v>
      </c>
    </row>
    <row r="755" customFormat="false" ht="15" hidden="false" customHeight="false" outlineLevel="0" collapsed="false">
      <c r="A755" s="250" t="n">
        <v>892</v>
      </c>
      <c r="B755" s="250" t="s">
        <v>1678</v>
      </c>
      <c r="C755" s="250" t="s">
        <v>253</v>
      </c>
      <c r="D755" s="250" t="s">
        <v>236</v>
      </c>
      <c r="E755" s="251" t="s">
        <v>1679</v>
      </c>
      <c r="F755" s="0" t="n">
        <v>78.27</v>
      </c>
    </row>
    <row r="756" customFormat="false" ht="15" hidden="false" customHeight="false" outlineLevel="0" collapsed="false">
      <c r="A756" s="250" t="n">
        <v>857</v>
      </c>
      <c r="B756" s="250" t="s">
        <v>1680</v>
      </c>
      <c r="C756" s="250" t="s">
        <v>253</v>
      </c>
      <c r="D756" s="250" t="s">
        <v>233</v>
      </c>
      <c r="E756" s="251" t="s">
        <v>1681</v>
      </c>
      <c r="F756" s="0" t="n">
        <v>5.24</v>
      </c>
    </row>
    <row r="757" customFormat="false" ht="15" hidden="false" customHeight="false" outlineLevel="0" collapsed="false">
      <c r="A757" s="250" t="n">
        <v>37404</v>
      </c>
      <c r="B757" s="250" t="s">
        <v>1682</v>
      </c>
      <c r="C757" s="250" t="s">
        <v>253</v>
      </c>
      <c r="D757" s="250" t="s">
        <v>236</v>
      </c>
      <c r="E757" s="251" t="s">
        <v>1683</v>
      </c>
      <c r="F757" s="0" t="n">
        <v>0.72</v>
      </c>
    </row>
    <row r="758" customFormat="false" ht="15" hidden="false" customHeight="false" outlineLevel="0" collapsed="false">
      <c r="A758" s="250" t="n">
        <v>868</v>
      </c>
      <c r="B758" s="250" t="s">
        <v>1684</v>
      </c>
      <c r="C758" s="250" t="s">
        <v>253</v>
      </c>
      <c r="D758" s="250" t="s">
        <v>236</v>
      </c>
      <c r="E758" s="251" t="s">
        <v>1685</v>
      </c>
      <c r="F758" s="0" t="n">
        <v>5.02</v>
      </c>
    </row>
    <row r="759" customFormat="false" ht="15" hidden="false" customHeight="false" outlineLevel="0" collapsed="false">
      <c r="A759" s="250" t="n">
        <v>870</v>
      </c>
      <c r="B759" s="250" t="s">
        <v>1686</v>
      </c>
      <c r="C759" s="250" t="s">
        <v>253</v>
      </c>
      <c r="D759" s="250" t="s">
        <v>236</v>
      </c>
      <c r="E759" s="251" t="s">
        <v>1687</v>
      </c>
      <c r="F759" s="0" t="n">
        <v>2.36</v>
      </c>
    </row>
    <row r="760" customFormat="false" ht="15" hidden="false" customHeight="false" outlineLevel="0" collapsed="false">
      <c r="A760" s="250" t="n">
        <v>863</v>
      </c>
      <c r="B760" s="250" t="s">
        <v>1688</v>
      </c>
      <c r="C760" s="250" t="s">
        <v>253</v>
      </c>
      <c r="D760" s="250" t="s">
        <v>236</v>
      </c>
      <c r="E760" s="251" t="s">
        <v>1689</v>
      </c>
      <c r="F760" s="0" t="n">
        <v>2.4</v>
      </c>
    </row>
    <row r="761" customFormat="false" ht="15" hidden="false" customHeight="false" outlineLevel="0" collapsed="false">
      <c r="A761" s="250" t="n">
        <v>867</v>
      </c>
      <c r="B761" s="250" t="s">
        <v>1690</v>
      </c>
      <c r="C761" s="250" t="s">
        <v>253</v>
      </c>
      <c r="D761" s="250" t="s">
        <v>236</v>
      </c>
      <c r="E761" s="251" t="s">
        <v>1691</v>
      </c>
      <c r="F761" s="0" t="n">
        <v>11.9</v>
      </c>
    </row>
    <row r="762" customFormat="false" ht="15" hidden="false" customHeight="false" outlineLevel="0" collapsed="false">
      <c r="A762" s="250" t="n">
        <v>891</v>
      </c>
      <c r="B762" s="250" t="s">
        <v>1692</v>
      </c>
      <c r="C762" s="250" t="s">
        <v>253</v>
      </c>
      <c r="D762" s="250" t="s">
        <v>236</v>
      </c>
      <c r="E762" s="251" t="s">
        <v>1693</v>
      </c>
      <c r="F762" s="0" t="n">
        <v>5.11</v>
      </c>
    </row>
    <row r="763" customFormat="false" ht="15" hidden="false" customHeight="false" outlineLevel="0" collapsed="false">
      <c r="A763" s="250" t="n">
        <v>864</v>
      </c>
      <c r="B763" s="250" t="s">
        <v>1694</v>
      </c>
      <c r="C763" s="250" t="s">
        <v>253</v>
      </c>
      <c r="D763" s="250" t="s">
        <v>236</v>
      </c>
      <c r="E763" s="251" t="s">
        <v>1565</v>
      </c>
      <c r="F763" s="0" t="n">
        <v>3.64</v>
      </c>
    </row>
    <row r="764" customFormat="false" ht="15" hidden="false" customHeight="false" outlineLevel="0" collapsed="false">
      <c r="A764" s="250" t="n">
        <v>865</v>
      </c>
      <c r="B764" s="250" t="s">
        <v>1695</v>
      </c>
      <c r="C764" s="250" t="s">
        <v>253</v>
      </c>
      <c r="D764" s="250" t="s">
        <v>236</v>
      </c>
      <c r="E764" s="251" t="s">
        <v>1696</v>
      </c>
      <c r="F764" s="0" t="n">
        <v>3.76</v>
      </c>
    </row>
    <row r="765" customFormat="false" ht="15" hidden="false" customHeight="false" outlineLevel="0" collapsed="false">
      <c r="A765" s="250" t="n">
        <v>1006</v>
      </c>
      <c r="B765" s="250" t="s">
        <v>1697</v>
      </c>
      <c r="C765" s="250" t="s">
        <v>253</v>
      </c>
      <c r="D765" s="250" t="s">
        <v>236</v>
      </c>
      <c r="E765" s="251" t="s">
        <v>1698</v>
      </c>
      <c r="F765" s="0" t="n">
        <v>10.5</v>
      </c>
    </row>
    <row r="766" customFormat="false" ht="15" hidden="false" customHeight="false" outlineLevel="0" collapsed="false">
      <c r="A766" s="250" t="n">
        <v>948</v>
      </c>
      <c r="B766" s="250" t="s">
        <v>1699</v>
      </c>
      <c r="C766" s="250" t="s">
        <v>253</v>
      </c>
      <c r="D766" s="250" t="s">
        <v>236</v>
      </c>
      <c r="E766" s="251" t="s">
        <v>1700</v>
      </c>
      <c r="F766" s="0" t="n">
        <v>9.16</v>
      </c>
    </row>
    <row r="767" customFormat="false" ht="15" hidden="false" customHeight="false" outlineLevel="0" collapsed="false">
      <c r="A767" s="250" t="n">
        <v>947</v>
      </c>
      <c r="B767" s="250" t="s">
        <v>1701</v>
      </c>
      <c r="C767" s="250" t="s">
        <v>253</v>
      </c>
      <c r="D767" s="250" t="s">
        <v>236</v>
      </c>
      <c r="E767" s="251" t="s">
        <v>1702</v>
      </c>
      <c r="F767" s="0" t="n">
        <v>0.75</v>
      </c>
    </row>
    <row r="768" customFormat="false" ht="15" hidden="false" customHeight="false" outlineLevel="0" collapsed="false">
      <c r="A768" s="250" t="n">
        <v>911</v>
      </c>
      <c r="B768" s="250" t="s">
        <v>1703</v>
      </c>
      <c r="C768" s="250" t="s">
        <v>253</v>
      </c>
      <c r="D768" s="250" t="s">
        <v>236</v>
      </c>
      <c r="E768" s="251" t="s">
        <v>1704</v>
      </c>
      <c r="F768" s="0" t="n">
        <v>1.39</v>
      </c>
    </row>
    <row r="769" customFormat="false" ht="15" hidden="false" customHeight="false" outlineLevel="0" collapsed="false">
      <c r="A769" s="250" t="n">
        <v>925</v>
      </c>
      <c r="B769" s="250" t="s">
        <v>1705</v>
      </c>
      <c r="C769" s="250" t="s">
        <v>253</v>
      </c>
      <c r="D769" s="250" t="s">
        <v>236</v>
      </c>
      <c r="E769" s="251" t="s">
        <v>1706</v>
      </c>
      <c r="F769" s="0" t="n">
        <v>16.74</v>
      </c>
    </row>
    <row r="770" customFormat="false" ht="15" hidden="false" customHeight="false" outlineLevel="0" collapsed="false">
      <c r="A770" s="250" t="n">
        <v>954</v>
      </c>
      <c r="B770" s="250" t="s">
        <v>1707</v>
      </c>
      <c r="C770" s="250" t="s">
        <v>253</v>
      </c>
      <c r="D770" s="250" t="s">
        <v>236</v>
      </c>
      <c r="E770" s="251" t="s">
        <v>1708</v>
      </c>
      <c r="F770" s="0" t="n">
        <v>22.38</v>
      </c>
    </row>
    <row r="771" customFormat="false" ht="15" hidden="false" customHeight="false" outlineLevel="0" collapsed="false">
      <c r="A771" s="250" t="n">
        <v>901</v>
      </c>
      <c r="B771" s="250" t="s">
        <v>1709</v>
      </c>
      <c r="C771" s="250" t="s">
        <v>253</v>
      </c>
      <c r="D771" s="250" t="s">
        <v>236</v>
      </c>
      <c r="E771" s="251" t="s">
        <v>1710</v>
      </c>
      <c r="F771" s="0" t="n">
        <v>1.64</v>
      </c>
    </row>
    <row r="772" customFormat="false" ht="15" hidden="false" customHeight="false" outlineLevel="0" collapsed="false">
      <c r="A772" s="250" t="n">
        <v>926</v>
      </c>
      <c r="B772" s="250" t="s">
        <v>1711</v>
      </c>
      <c r="C772" s="250" t="s">
        <v>253</v>
      </c>
      <c r="D772" s="250" t="s">
        <v>236</v>
      </c>
      <c r="E772" s="251" t="s">
        <v>1712</v>
      </c>
      <c r="F772" s="0" t="n">
        <v>2.62</v>
      </c>
    </row>
    <row r="773" customFormat="false" ht="15" hidden="false" customHeight="false" outlineLevel="0" collapsed="false">
      <c r="A773" s="250" t="n">
        <v>912</v>
      </c>
      <c r="B773" s="250" t="s">
        <v>1713</v>
      </c>
      <c r="C773" s="250" t="s">
        <v>253</v>
      </c>
      <c r="D773" s="250" t="s">
        <v>236</v>
      </c>
      <c r="E773" s="251" t="s">
        <v>1714</v>
      </c>
      <c r="F773" s="0" t="n">
        <v>7.49</v>
      </c>
    </row>
    <row r="774" customFormat="false" ht="15" hidden="false" customHeight="false" outlineLevel="0" collapsed="false">
      <c r="A774" s="250" t="n">
        <v>955</v>
      </c>
      <c r="B774" s="250" t="s">
        <v>1715</v>
      </c>
      <c r="C774" s="250" t="s">
        <v>253</v>
      </c>
      <c r="D774" s="250" t="s">
        <v>236</v>
      </c>
      <c r="E774" s="251" t="s">
        <v>1716</v>
      </c>
      <c r="F774" s="0" t="n">
        <v>4.13</v>
      </c>
    </row>
    <row r="775" customFormat="false" ht="15" hidden="false" customHeight="false" outlineLevel="0" collapsed="false">
      <c r="A775" s="250" t="n">
        <v>946</v>
      </c>
      <c r="B775" s="250" t="s">
        <v>1717</v>
      </c>
      <c r="C775" s="250" t="s">
        <v>253</v>
      </c>
      <c r="D775" s="250" t="s">
        <v>236</v>
      </c>
      <c r="E775" s="251" t="s">
        <v>1718</v>
      </c>
      <c r="F775" s="0" t="n">
        <v>1.39</v>
      </c>
    </row>
    <row r="776" customFormat="false" ht="15" hidden="false" customHeight="false" outlineLevel="0" collapsed="false">
      <c r="A776" s="250" t="n">
        <v>953</v>
      </c>
      <c r="B776" s="250" t="s">
        <v>1719</v>
      </c>
      <c r="C776" s="250" t="s">
        <v>253</v>
      </c>
      <c r="D776" s="250" t="s">
        <v>236</v>
      </c>
      <c r="E776" s="251" t="s">
        <v>1720</v>
      </c>
      <c r="F776" s="0" t="n">
        <v>1.26</v>
      </c>
    </row>
    <row r="777" customFormat="false" ht="15" hidden="false" customHeight="false" outlineLevel="0" collapsed="false">
      <c r="A777" s="250" t="n">
        <v>902</v>
      </c>
      <c r="B777" s="250" t="s">
        <v>1721</v>
      </c>
      <c r="C777" s="250" t="s">
        <v>253</v>
      </c>
      <c r="D777" s="250" t="s">
        <v>236</v>
      </c>
      <c r="E777" s="251" t="s">
        <v>1722</v>
      </c>
      <c r="F777" s="0" t="n">
        <v>0.63</v>
      </c>
    </row>
    <row r="778" customFormat="false" ht="15" hidden="false" customHeight="false" outlineLevel="0" collapsed="false">
      <c r="A778" s="250" t="n">
        <v>927</v>
      </c>
      <c r="B778" s="250" t="s">
        <v>1723</v>
      </c>
      <c r="C778" s="250" t="s">
        <v>253</v>
      </c>
      <c r="D778" s="250" t="s">
        <v>236</v>
      </c>
      <c r="E778" s="251" t="s">
        <v>1724</v>
      </c>
      <c r="F778" s="0" t="n">
        <v>0.82</v>
      </c>
    </row>
    <row r="779" customFormat="false" ht="15" hidden="false" customHeight="false" outlineLevel="0" collapsed="false">
      <c r="A779" s="250" t="n">
        <v>913</v>
      </c>
      <c r="B779" s="250" t="s">
        <v>1725</v>
      </c>
      <c r="C779" s="250" t="s">
        <v>253</v>
      </c>
      <c r="D779" s="250" t="s">
        <v>236</v>
      </c>
      <c r="E779" s="251" t="s">
        <v>1726</v>
      </c>
      <c r="F779" s="0" t="n">
        <v>3.78</v>
      </c>
    </row>
    <row r="780" customFormat="false" ht="15" hidden="false" customHeight="false" outlineLevel="0" collapsed="false">
      <c r="A780" s="250" t="n">
        <v>903</v>
      </c>
      <c r="B780" s="250" t="s">
        <v>1727</v>
      </c>
      <c r="C780" s="250" t="s">
        <v>253</v>
      </c>
      <c r="D780" s="250" t="s">
        <v>236</v>
      </c>
      <c r="E780" s="251" t="s">
        <v>1728</v>
      </c>
      <c r="F780" s="0" t="n">
        <v>3.34</v>
      </c>
    </row>
    <row r="781" customFormat="false" ht="15" hidden="false" customHeight="false" outlineLevel="0" collapsed="false">
      <c r="A781" s="250" t="n">
        <v>945</v>
      </c>
      <c r="B781" s="250" t="s">
        <v>1729</v>
      </c>
      <c r="C781" s="250" t="s">
        <v>253</v>
      </c>
      <c r="D781" s="250" t="s">
        <v>236</v>
      </c>
      <c r="E781" s="251" t="s">
        <v>1730</v>
      </c>
      <c r="F781" s="0" t="n">
        <v>0.77</v>
      </c>
    </row>
    <row r="782" customFormat="false" ht="15" hidden="false" customHeight="false" outlineLevel="0" collapsed="false">
      <c r="A782" s="250" t="n">
        <v>914</v>
      </c>
      <c r="B782" s="250" t="s">
        <v>1731</v>
      </c>
      <c r="C782" s="250" t="s">
        <v>253</v>
      </c>
      <c r="D782" s="250" t="s">
        <v>236</v>
      </c>
      <c r="E782" s="251" t="s">
        <v>1732</v>
      </c>
      <c r="F782" s="0" t="n">
        <v>0.59</v>
      </c>
    </row>
    <row r="783" customFormat="false" ht="15" hidden="false" customHeight="false" outlineLevel="0" collapsed="false">
      <c r="A783" s="250" t="n">
        <v>993</v>
      </c>
      <c r="B783" s="250" t="s">
        <v>1733</v>
      </c>
      <c r="C783" s="250" t="s">
        <v>253</v>
      </c>
      <c r="D783" s="250" t="s">
        <v>236</v>
      </c>
      <c r="E783" s="251" t="s">
        <v>1734</v>
      </c>
      <c r="F783" s="0" t="n">
        <v>5.07</v>
      </c>
    </row>
    <row r="784" customFormat="false" ht="15" hidden="false" customHeight="false" outlineLevel="0" collapsed="false">
      <c r="A784" s="250" t="n">
        <v>1020</v>
      </c>
      <c r="B784" s="250" t="s">
        <v>1735</v>
      </c>
      <c r="C784" s="250" t="s">
        <v>253</v>
      </c>
      <c r="D784" s="250" t="s">
        <v>236</v>
      </c>
      <c r="E784" s="251" t="s">
        <v>1736</v>
      </c>
      <c r="F784" s="0" t="n">
        <v>7.13</v>
      </c>
    </row>
    <row r="785" customFormat="false" ht="15" hidden="false" customHeight="false" outlineLevel="0" collapsed="false">
      <c r="A785" s="250" t="n">
        <v>1017</v>
      </c>
      <c r="B785" s="250" t="s">
        <v>1737</v>
      </c>
      <c r="C785" s="250" t="s">
        <v>253</v>
      </c>
      <c r="D785" s="250" t="s">
        <v>236</v>
      </c>
      <c r="E785" s="251" t="s">
        <v>1738</v>
      </c>
      <c r="F785" s="0" t="n">
        <v>4.57</v>
      </c>
    </row>
    <row r="786" customFormat="false" ht="15" hidden="false" customHeight="false" outlineLevel="0" collapsed="false">
      <c r="A786" s="250" t="n">
        <v>999</v>
      </c>
      <c r="B786" s="250" t="s">
        <v>1739</v>
      </c>
      <c r="C786" s="250" t="s">
        <v>253</v>
      </c>
      <c r="D786" s="250" t="s">
        <v>236</v>
      </c>
      <c r="E786" s="251" t="s">
        <v>1740</v>
      </c>
      <c r="F786" s="0" t="n">
        <v>5.96</v>
      </c>
    </row>
    <row r="787" customFormat="false" ht="15" hidden="false" customHeight="false" outlineLevel="0" collapsed="false">
      <c r="A787" s="250" t="n">
        <v>995</v>
      </c>
      <c r="B787" s="250" t="s">
        <v>1741</v>
      </c>
      <c r="C787" s="250" t="s">
        <v>253</v>
      </c>
      <c r="D787" s="250" t="s">
        <v>236</v>
      </c>
      <c r="E787" s="251" t="s">
        <v>1742</v>
      </c>
      <c r="F787" s="0" t="n">
        <v>4.56</v>
      </c>
    </row>
    <row r="788" customFormat="false" ht="15" hidden="false" customHeight="false" outlineLevel="0" collapsed="false">
      <c r="A788" s="250" t="n">
        <v>1000</v>
      </c>
      <c r="B788" s="250" t="s">
        <v>1743</v>
      </c>
      <c r="C788" s="250" t="s">
        <v>253</v>
      </c>
      <c r="D788" s="250" t="s">
        <v>236</v>
      </c>
      <c r="E788" s="251" t="s">
        <v>1744</v>
      </c>
      <c r="F788" s="0" t="n">
        <v>1.84</v>
      </c>
    </row>
    <row r="789" customFormat="false" ht="15" hidden="false" customHeight="false" outlineLevel="0" collapsed="false">
      <c r="A789" s="250" t="n">
        <v>1022</v>
      </c>
      <c r="B789" s="250" t="s">
        <v>1745</v>
      </c>
      <c r="C789" s="250" t="s">
        <v>253</v>
      </c>
      <c r="D789" s="250" t="s">
        <v>236</v>
      </c>
      <c r="E789" s="251" t="s">
        <v>309</v>
      </c>
      <c r="F789" s="0" t="n">
        <v>3.12</v>
      </c>
    </row>
    <row r="790" customFormat="false" ht="15" hidden="false" customHeight="false" outlineLevel="0" collapsed="false">
      <c r="A790" s="250" t="n">
        <v>1015</v>
      </c>
      <c r="B790" s="250" t="s">
        <v>1746</v>
      </c>
      <c r="C790" s="250" t="s">
        <v>253</v>
      </c>
      <c r="D790" s="250" t="s">
        <v>236</v>
      </c>
      <c r="E790" s="251" t="s">
        <v>1747</v>
      </c>
      <c r="F790" s="0" t="n">
        <v>19.68</v>
      </c>
    </row>
    <row r="791" customFormat="false" ht="15" hidden="false" customHeight="false" outlineLevel="0" collapsed="false">
      <c r="A791" s="250" t="n">
        <v>996</v>
      </c>
      <c r="B791" s="250" t="s">
        <v>1748</v>
      </c>
      <c r="C791" s="250" t="s">
        <v>253</v>
      </c>
      <c r="D791" s="250" t="s">
        <v>236</v>
      </c>
      <c r="E791" s="251" t="s">
        <v>1749</v>
      </c>
      <c r="F791" s="0" t="n">
        <v>10.15</v>
      </c>
    </row>
    <row r="792" customFormat="false" ht="15" hidden="false" customHeight="false" outlineLevel="0" collapsed="false">
      <c r="A792" s="250" t="n">
        <v>1001</v>
      </c>
      <c r="B792" s="250" t="s">
        <v>1750</v>
      </c>
      <c r="C792" s="250" t="s">
        <v>253</v>
      </c>
      <c r="D792" s="250" t="s">
        <v>236</v>
      </c>
      <c r="E792" s="251" t="s">
        <v>1751</v>
      </c>
      <c r="F792" s="0" t="n">
        <v>39.23</v>
      </c>
    </row>
    <row r="793" customFormat="false" ht="15" hidden="false" customHeight="false" outlineLevel="0" collapsed="false">
      <c r="A793" s="250" t="n">
        <v>1019</v>
      </c>
      <c r="B793" s="250" t="s">
        <v>1752</v>
      </c>
      <c r="C793" s="250" t="s">
        <v>253</v>
      </c>
      <c r="D793" s="250" t="s">
        <v>236</v>
      </c>
      <c r="E793" s="251" t="s">
        <v>1753</v>
      </c>
      <c r="F793" s="0" t="n">
        <v>2.43</v>
      </c>
    </row>
    <row r="794" customFormat="false" ht="15" hidden="false" customHeight="false" outlineLevel="0" collapsed="false">
      <c r="A794" s="250" t="n">
        <v>1021</v>
      </c>
      <c r="B794" s="250" t="s">
        <v>1754</v>
      </c>
      <c r="C794" s="250" t="s">
        <v>253</v>
      </c>
      <c r="D794" s="250" t="s">
        <v>236</v>
      </c>
      <c r="E794" s="251" t="s">
        <v>687</v>
      </c>
      <c r="F794" s="0" t="n">
        <v>29.35</v>
      </c>
    </row>
    <row r="795" customFormat="false" ht="15" hidden="false" customHeight="false" outlineLevel="0" collapsed="false">
      <c r="A795" s="250" t="n">
        <v>39249</v>
      </c>
      <c r="B795" s="250" t="s">
        <v>1755</v>
      </c>
      <c r="C795" s="250" t="s">
        <v>253</v>
      </c>
      <c r="D795" s="250" t="s">
        <v>236</v>
      </c>
      <c r="E795" s="251" t="s">
        <v>1756</v>
      </c>
      <c r="F795" s="0" t="n">
        <v>42.66</v>
      </c>
    </row>
    <row r="796" customFormat="false" ht="15" hidden="false" customHeight="false" outlineLevel="0" collapsed="false">
      <c r="A796" s="250" t="n">
        <v>1018</v>
      </c>
      <c r="B796" s="250" t="s">
        <v>1757</v>
      </c>
      <c r="C796" s="250" t="s">
        <v>253</v>
      </c>
      <c r="D796" s="250" t="s">
        <v>236</v>
      </c>
      <c r="E796" s="251" t="s">
        <v>1758</v>
      </c>
      <c r="F796" s="0" t="n">
        <v>11.61</v>
      </c>
    </row>
    <row r="797" customFormat="false" ht="15" hidden="false" customHeight="false" outlineLevel="0" collapsed="false">
      <c r="A797" s="250" t="n">
        <v>39250</v>
      </c>
      <c r="B797" s="250" t="s">
        <v>1759</v>
      </c>
      <c r="C797" s="250" t="s">
        <v>253</v>
      </c>
      <c r="D797" s="250" t="s">
        <v>236</v>
      </c>
      <c r="E797" s="251" t="s">
        <v>1760</v>
      </c>
      <c r="F797" s="0" t="n">
        <v>46.85</v>
      </c>
    </row>
    <row r="798" customFormat="false" ht="15" hidden="false" customHeight="false" outlineLevel="0" collapsed="false">
      <c r="A798" s="250" t="n">
        <v>994</v>
      </c>
      <c r="B798" s="250" t="s">
        <v>1761</v>
      </c>
      <c r="C798" s="250" t="s">
        <v>253</v>
      </c>
      <c r="D798" s="250" t="s">
        <v>236</v>
      </c>
      <c r="E798" s="251" t="s">
        <v>1517</v>
      </c>
      <c r="F798" s="0" t="n">
        <v>44.71</v>
      </c>
    </row>
    <row r="799" customFormat="false" ht="15" hidden="false" customHeight="false" outlineLevel="0" collapsed="false">
      <c r="A799" s="250" t="n">
        <v>977</v>
      </c>
      <c r="B799" s="250" t="s">
        <v>1762</v>
      </c>
      <c r="C799" s="250" t="s">
        <v>253</v>
      </c>
      <c r="D799" s="250" t="s">
        <v>236</v>
      </c>
      <c r="E799" s="251" t="s">
        <v>1763</v>
      </c>
      <c r="F799" s="0" t="n">
        <v>44.29</v>
      </c>
    </row>
    <row r="800" customFormat="false" ht="15" hidden="false" customHeight="false" outlineLevel="0" collapsed="false">
      <c r="A800" s="250" t="n">
        <v>998</v>
      </c>
      <c r="B800" s="250" t="s">
        <v>1764</v>
      </c>
      <c r="C800" s="250" t="s">
        <v>253</v>
      </c>
      <c r="D800" s="250" t="s">
        <v>236</v>
      </c>
      <c r="E800" s="251" t="s">
        <v>1765</v>
      </c>
      <c r="F800" s="0" t="n">
        <v>16.1</v>
      </c>
    </row>
    <row r="801" customFormat="false" ht="15" hidden="false" customHeight="false" outlineLevel="0" collapsed="false">
      <c r="A801" s="250" t="n">
        <v>39251</v>
      </c>
      <c r="B801" s="250" t="s">
        <v>1766</v>
      </c>
      <c r="C801" s="250" t="s">
        <v>253</v>
      </c>
      <c r="D801" s="250" t="s">
        <v>236</v>
      </c>
      <c r="E801" s="251" t="s">
        <v>1767</v>
      </c>
      <c r="F801" s="0" t="n">
        <v>16.24</v>
      </c>
    </row>
    <row r="802" customFormat="false" ht="15" hidden="false" customHeight="false" outlineLevel="0" collapsed="false">
      <c r="A802" s="250" t="n">
        <v>1011</v>
      </c>
      <c r="B802" s="250" t="s">
        <v>1768</v>
      </c>
      <c r="C802" s="250" t="s">
        <v>253</v>
      </c>
      <c r="D802" s="250" t="s">
        <v>236</v>
      </c>
      <c r="E802" s="251" t="s">
        <v>424</v>
      </c>
      <c r="F802" s="0" t="n">
        <v>15.97</v>
      </c>
    </row>
    <row r="803" customFormat="false" ht="15" hidden="false" customHeight="false" outlineLevel="0" collapsed="false">
      <c r="A803" s="250" t="n">
        <v>39252</v>
      </c>
      <c r="B803" s="250" t="s">
        <v>1769</v>
      </c>
      <c r="C803" s="250" t="s">
        <v>253</v>
      </c>
      <c r="D803" s="250" t="s">
        <v>236</v>
      </c>
      <c r="E803" s="251" t="s">
        <v>304</v>
      </c>
      <c r="F803" s="0" t="n">
        <v>16.5</v>
      </c>
    </row>
    <row r="804" customFormat="false" ht="15" hidden="false" customHeight="false" outlineLevel="0" collapsed="false">
      <c r="A804" s="250" t="n">
        <v>1013</v>
      </c>
      <c r="B804" s="250" t="s">
        <v>1770</v>
      </c>
      <c r="C804" s="250" t="s">
        <v>253</v>
      </c>
      <c r="D804" s="250" t="s">
        <v>236</v>
      </c>
      <c r="E804" s="251" t="s">
        <v>1771</v>
      </c>
      <c r="F804" s="0" t="n">
        <v>18.09</v>
      </c>
    </row>
    <row r="805" customFormat="false" ht="15" hidden="false" customHeight="false" outlineLevel="0" collapsed="false">
      <c r="A805" s="250" t="n">
        <v>980</v>
      </c>
      <c r="B805" s="250" t="s">
        <v>1772</v>
      </c>
      <c r="C805" s="250" t="s">
        <v>253</v>
      </c>
      <c r="D805" s="250" t="s">
        <v>236</v>
      </c>
      <c r="E805" s="251" t="s">
        <v>368</v>
      </c>
      <c r="F805" s="0" t="n">
        <v>19.32</v>
      </c>
    </row>
    <row r="806" customFormat="false" ht="15" hidden="false" customHeight="false" outlineLevel="0" collapsed="false">
      <c r="A806" s="250" t="n">
        <v>39237</v>
      </c>
      <c r="B806" s="250" t="s">
        <v>1773</v>
      </c>
      <c r="C806" s="250" t="s">
        <v>253</v>
      </c>
      <c r="D806" s="250" t="s">
        <v>236</v>
      </c>
      <c r="E806" s="251" t="s">
        <v>1774</v>
      </c>
      <c r="F806" s="0" t="n">
        <v>18.09</v>
      </c>
    </row>
    <row r="807" customFormat="false" ht="15" hidden="false" customHeight="false" outlineLevel="0" collapsed="false">
      <c r="A807" s="250" t="n">
        <v>39238</v>
      </c>
      <c r="B807" s="250" t="s">
        <v>1775</v>
      </c>
      <c r="C807" s="250" t="s">
        <v>253</v>
      </c>
      <c r="D807" s="250" t="s">
        <v>236</v>
      </c>
      <c r="E807" s="251" t="s">
        <v>1776</v>
      </c>
      <c r="F807" s="0" t="n">
        <v>20.35</v>
      </c>
    </row>
    <row r="808" customFormat="false" ht="15" hidden="false" customHeight="false" outlineLevel="0" collapsed="false">
      <c r="A808" s="250" t="n">
        <v>979</v>
      </c>
      <c r="B808" s="250" t="s">
        <v>1777</v>
      </c>
      <c r="C808" s="250" t="s">
        <v>253</v>
      </c>
      <c r="D808" s="250" t="s">
        <v>236</v>
      </c>
      <c r="E808" s="251" t="s">
        <v>1778</v>
      </c>
      <c r="F808" s="0" t="n">
        <v>5.01</v>
      </c>
    </row>
    <row r="809" customFormat="false" ht="15" hidden="false" customHeight="false" outlineLevel="0" collapsed="false">
      <c r="A809" s="250" t="n">
        <v>39239</v>
      </c>
      <c r="B809" s="250" t="s">
        <v>1779</v>
      </c>
      <c r="C809" s="250" t="s">
        <v>253</v>
      </c>
      <c r="D809" s="250" t="s">
        <v>236</v>
      </c>
      <c r="E809" s="251" t="s">
        <v>1780</v>
      </c>
      <c r="F809" s="0" t="n">
        <v>61.64</v>
      </c>
    </row>
    <row r="810" customFormat="false" ht="15" hidden="false" customHeight="false" outlineLevel="0" collapsed="false">
      <c r="A810" s="250" t="n">
        <v>1014</v>
      </c>
      <c r="B810" s="250" t="s">
        <v>1781</v>
      </c>
      <c r="C810" s="250" t="s">
        <v>253</v>
      </c>
      <c r="D810" s="250" t="s">
        <v>236</v>
      </c>
      <c r="E810" s="251" t="s">
        <v>1782</v>
      </c>
      <c r="F810" s="0" t="n">
        <v>78.39</v>
      </c>
    </row>
    <row r="811" customFormat="false" ht="15" hidden="false" customHeight="false" outlineLevel="0" collapsed="false">
      <c r="A811" s="250" t="n">
        <v>39240</v>
      </c>
      <c r="B811" s="250" t="s">
        <v>1783</v>
      </c>
      <c r="C811" s="250" t="s">
        <v>253</v>
      </c>
      <c r="D811" s="250" t="s">
        <v>236</v>
      </c>
      <c r="E811" s="251" t="s">
        <v>1784</v>
      </c>
      <c r="F811" s="0" t="n">
        <v>7.98</v>
      </c>
    </row>
    <row r="812" customFormat="false" ht="15" hidden="false" customHeight="false" outlineLevel="0" collapsed="false">
      <c r="A812" s="250" t="n">
        <v>39232</v>
      </c>
      <c r="B812" s="250" t="s">
        <v>1785</v>
      </c>
      <c r="C812" s="250" t="s">
        <v>253</v>
      </c>
      <c r="D812" s="250" t="s">
        <v>236</v>
      </c>
      <c r="E812" s="251" t="s">
        <v>1786</v>
      </c>
      <c r="F812" s="0" t="n">
        <v>94.26</v>
      </c>
    </row>
    <row r="813" customFormat="false" ht="15" hidden="false" customHeight="false" outlineLevel="0" collapsed="false">
      <c r="A813" s="250" t="n">
        <v>39233</v>
      </c>
      <c r="B813" s="250" t="s">
        <v>1787</v>
      </c>
      <c r="C813" s="250" t="s">
        <v>253</v>
      </c>
      <c r="D813" s="250" t="s">
        <v>236</v>
      </c>
      <c r="E813" s="251" t="s">
        <v>1788</v>
      </c>
      <c r="F813" s="0" t="n">
        <v>12.32</v>
      </c>
    </row>
    <row r="814" customFormat="false" ht="15" hidden="false" customHeight="false" outlineLevel="0" collapsed="false">
      <c r="A814" s="250" t="n">
        <v>981</v>
      </c>
      <c r="B814" s="250" t="s">
        <v>1789</v>
      </c>
      <c r="C814" s="250" t="s">
        <v>253</v>
      </c>
      <c r="D814" s="250" t="s">
        <v>233</v>
      </c>
      <c r="E814" s="251" t="s">
        <v>1229</v>
      </c>
      <c r="F814" s="0" t="n">
        <v>162.42</v>
      </c>
    </row>
    <row r="815" customFormat="false" ht="15" hidden="false" customHeight="false" outlineLevel="0" collapsed="false">
      <c r="A815" s="250" t="n">
        <v>39234</v>
      </c>
      <c r="B815" s="250" t="s">
        <v>1790</v>
      </c>
      <c r="C815" s="250" t="s">
        <v>253</v>
      </c>
      <c r="D815" s="250" t="s">
        <v>236</v>
      </c>
      <c r="E815" s="251" t="s">
        <v>1791</v>
      </c>
      <c r="F815" s="0" t="n">
        <v>17.02</v>
      </c>
    </row>
    <row r="816" customFormat="false" ht="15" hidden="false" customHeight="false" outlineLevel="0" collapsed="false">
      <c r="A816" s="250" t="n">
        <v>982</v>
      </c>
      <c r="B816" s="250" t="s">
        <v>1792</v>
      </c>
      <c r="C816" s="250" t="s">
        <v>253</v>
      </c>
      <c r="D816" s="250" t="s">
        <v>236</v>
      </c>
      <c r="E816" s="251" t="s">
        <v>1793</v>
      </c>
      <c r="F816" s="0" t="n">
        <v>23.71</v>
      </c>
    </row>
    <row r="817" customFormat="false" ht="15" hidden="false" customHeight="false" outlineLevel="0" collapsed="false">
      <c r="A817" s="250" t="n">
        <v>39235</v>
      </c>
      <c r="B817" s="250" t="s">
        <v>1794</v>
      </c>
      <c r="C817" s="250" t="s">
        <v>253</v>
      </c>
      <c r="D817" s="250" t="s">
        <v>236</v>
      </c>
      <c r="E817" s="251" t="s">
        <v>1795</v>
      </c>
      <c r="F817" s="0" t="n">
        <v>272.78</v>
      </c>
    </row>
    <row r="818" customFormat="false" ht="15" hidden="false" customHeight="false" outlineLevel="0" collapsed="false">
      <c r="A818" s="250" t="n">
        <v>39236</v>
      </c>
      <c r="B818" s="250" t="s">
        <v>1796</v>
      </c>
      <c r="C818" s="250" t="s">
        <v>253</v>
      </c>
      <c r="D818" s="250" t="s">
        <v>236</v>
      </c>
      <c r="E818" s="251" t="s">
        <v>1797</v>
      </c>
      <c r="F818" s="0" t="n">
        <v>33.41</v>
      </c>
    </row>
    <row r="819" customFormat="false" ht="15" hidden="false" customHeight="false" outlineLevel="0" collapsed="false">
      <c r="A819" s="250" t="n">
        <v>876</v>
      </c>
      <c r="B819" s="250" t="s">
        <v>1798</v>
      </c>
      <c r="C819" s="250" t="s">
        <v>253</v>
      </c>
      <c r="D819" s="250" t="s">
        <v>236</v>
      </c>
      <c r="E819" s="251" t="s">
        <v>1799</v>
      </c>
      <c r="F819" s="0" t="n">
        <v>47.05</v>
      </c>
    </row>
    <row r="820" customFormat="false" ht="15" hidden="false" customHeight="false" outlineLevel="0" collapsed="false">
      <c r="A820" s="250" t="n">
        <v>877</v>
      </c>
      <c r="B820" s="250" t="s">
        <v>1800</v>
      </c>
      <c r="C820" s="250" t="s">
        <v>253</v>
      </c>
      <c r="D820" s="250" t="s">
        <v>236</v>
      </c>
      <c r="E820" s="251" t="s">
        <v>1801</v>
      </c>
      <c r="F820" s="0" t="n">
        <v>59.62</v>
      </c>
    </row>
    <row r="821" customFormat="false" ht="15" hidden="false" customHeight="false" outlineLevel="0" collapsed="false">
      <c r="A821" s="250" t="n">
        <v>882</v>
      </c>
      <c r="B821" s="250" t="s">
        <v>1802</v>
      </c>
      <c r="C821" s="250" t="s">
        <v>253</v>
      </c>
      <c r="D821" s="250" t="s">
        <v>236</v>
      </c>
      <c r="E821" s="251" t="s">
        <v>1803</v>
      </c>
      <c r="F821" s="0" t="n">
        <v>24.61</v>
      </c>
    </row>
    <row r="822" customFormat="false" ht="15" hidden="false" customHeight="false" outlineLevel="0" collapsed="false">
      <c r="A822" s="250" t="n">
        <v>878</v>
      </c>
      <c r="B822" s="250" t="s">
        <v>1804</v>
      </c>
      <c r="C822" s="250" t="s">
        <v>253</v>
      </c>
      <c r="D822" s="250" t="s">
        <v>236</v>
      </c>
      <c r="E822" s="251" t="s">
        <v>1805</v>
      </c>
      <c r="F822" s="0" t="n">
        <v>25.03</v>
      </c>
    </row>
    <row r="823" customFormat="false" ht="15" hidden="false" customHeight="false" outlineLevel="0" collapsed="false">
      <c r="A823" s="250" t="n">
        <v>879</v>
      </c>
      <c r="B823" s="250" t="s">
        <v>1806</v>
      </c>
      <c r="C823" s="250" t="s">
        <v>253</v>
      </c>
      <c r="D823" s="250" t="s">
        <v>236</v>
      </c>
      <c r="E823" s="251" t="s">
        <v>1807</v>
      </c>
      <c r="F823" s="0" t="n">
        <v>36.41</v>
      </c>
    </row>
    <row r="824" customFormat="false" ht="15" hidden="false" customHeight="false" outlineLevel="0" collapsed="false">
      <c r="A824" s="250" t="n">
        <v>880</v>
      </c>
      <c r="B824" s="250" t="s">
        <v>1808</v>
      </c>
      <c r="C824" s="250" t="s">
        <v>253</v>
      </c>
      <c r="D824" s="250" t="s">
        <v>236</v>
      </c>
      <c r="E824" s="251" t="s">
        <v>1809</v>
      </c>
      <c r="F824" s="0" t="n">
        <v>33.65</v>
      </c>
    </row>
    <row r="825" customFormat="false" ht="15" hidden="false" customHeight="false" outlineLevel="0" collapsed="false">
      <c r="A825" s="250" t="n">
        <v>873</v>
      </c>
      <c r="B825" s="250" t="s">
        <v>1810</v>
      </c>
      <c r="C825" s="250" t="s">
        <v>253</v>
      </c>
      <c r="D825" s="250" t="s">
        <v>236</v>
      </c>
      <c r="E825" s="251" t="s">
        <v>1811</v>
      </c>
      <c r="F825" s="0" t="n">
        <v>37.18</v>
      </c>
    </row>
    <row r="826" customFormat="false" ht="15" hidden="false" customHeight="false" outlineLevel="0" collapsed="false">
      <c r="A826" s="250" t="n">
        <v>881</v>
      </c>
      <c r="B826" s="250" t="s">
        <v>1812</v>
      </c>
      <c r="C826" s="250" t="s">
        <v>253</v>
      </c>
      <c r="D826" s="250" t="s">
        <v>236</v>
      </c>
      <c r="E826" s="251" t="s">
        <v>1813</v>
      </c>
      <c r="F826" s="0" t="n">
        <v>39.79</v>
      </c>
    </row>
    <row r="827" customFormat="false" ht="15" hidden="false" customHeight="false" outlineLevel="0" collapsed="false">
      <c r="A827" s="250" t="n">
        <v>874</v>
      </c>
      <c r="B827" s="250" t="s">
        <v>1814</v>
      </c>
      <c r="C827" s="250" t="s">
        <v>253</v>
      </c>
      <c r="D827" s="250" t="s">
        <v>236</v>
      </c>
      <c r="E827" s="251" t="s">
        <v>1815</v>
      </c>
      <c r="F827" s="0" t="n">
        <v>42.05</v>
      </c>
    </row>
    <row r="828" customFormat="false" ht="15" hidden="false" customHeight="false" outlineLevel="0" collapsed="false">
      <c r="A828" s="250" t="n">
        <v>875</v>
      </c>
      <c r="B828" s="250" t="s">
        <v>1816</v>
      </c>
      <c r="C828" s="250" t="s">
        <v>253</v>
      </c>
      <c r="D828" s="250" t="s">
        <v>236</v>
      </c>
      <c r="E828" s="251" t="s">
        <v>1817</v>
      </c>
      <c r="F828" s="0" t="n">
        <v>42.3</v>
      </c>
    </row>
    <row r="829" customFormat="false" ht="15" hidden="false" customHeight="false" outlineLevel="0" collapsed="false">
      <c r="A829" s="250" t="n">
        <v>983</v>
      </c>
      <c r="B829" s="250" t="s">
        <v>1818</v>
      </c>
      <c r="C829" s="250" t="s">
        <v>253</v>
      </c>
      <c r="D829" s="250" t="s">
        <v>236</v>
      </c>
      <c r="E829" s="251" t="s">
        <v>1819</v>
      </c>
      <c r="F829" s="0" t="n">
        <v>50.5</v>
      </c>
    </row>
    <row r="830" customFormat="false" ht="15" hidden="false" customHeight="false" outlineLevel="0" collapsed="false">
      <c r="A830" s="250" t="n">
        <v>985</v>
      </c>
      <c r="B830" s="250" t="s">
        <v>1820</v>
      </c>
      <c r="C830" s="250" t="s">
        <v>253</v>
      </c>
      <c r="D830" s="250" t="s">
        <v>236</v>
      </c>
      <c r="E830" s="251" t="s">
        <v>1821</v>
      </c>
      <c r="F830" s="0" t="n">
        <v>56.77</v>
      </c>
    </row>
    <row r="831" customFormat="false" ht="15" hidden="false" customHeight="false" outlineLevel="0" collapsed="false">
      <c r="A831" s="250" t="n">
        <v>990</v>
      </c>
      <c r="B831" s="250" t="s">
        <v>1822</v>
      </c>
      <c r="C831" s="250" t="s">
        <v>253</v>
      </c>
      <c r="D831" s="250" t="s">
        <v>236</v>
      </c>
      <c r="E831" s="251" t="s">
        <v>1823</v>
      </c>
      <c r="F831" s="0" t="n">
        <v>51.66</v>
      </c>
    </row>
    <row r="832" customFormat="false" ht="15" hidden="false" customHeight="false" outlineLevel="0" collapsed="false">
      <c r="A832" s="250" t="n">
        <v>39241</v>
      </c>
      <c r="B832" s="250" t="s">
        <v>1824</v>
      </c>
      <c r="C832" s="250" t="s">
        <v>253</v>
      </c>
      <c r="D832" s="250" t="s">
        <v>236</v>
      </c>
      <c r="E832" s="251" t="s">
        <v>1825</v>
      </c>
      <c r="F832" s="0" t="n">
        <v>62.81</v>
      </c>
    </row>
    <row r="833" customFormat="false" ht="15" hidden="false" customHeight="false" outlineLevel="0" collapsed="false">
      <c r="A833" s="250" t="n">
        <v>1005</v>
      </c>
      <c r="B833" s="250" t="s">
        <v>1826</v>
      </c>
      <c r="C833" s="250" t="s">
        <v>253</v>
      </c>
      <c r="D833" s="250" t="s">
        <v>236</v>
      </c>
      <c r="E833" s="251" t="s">
        <v>1827</v>
      </c>
      <c r="F833" s="0" t="n">
        <v>60.88</v>
      </c>
    </row>
    <row r="834" customFormat="false" ht="15" hidden="false" customHeight="false" outlineLevel="0" collapsed="false">
      <c r="A834" s="250" t="n">
        <v>984</v>
      </c>
      <c r="B834" s="250" t="s">
        <v>1828</v>
      </c>
      <c r="C834" s="250" t="s">
        <v>253</v>
      </c>
      <c r="D834" s="250" t="s">
        <v>236</v>
      </c>
      <c r="E834" s="251" t="s">
        <v>1238</v>
      </c>
      <c r="F834" s="0" t="n">
        <v>67.95</v>
      </c>
    </row>
    <row r="835" customFormat="false" ht="15" hidden="false" customHeight="false" outlineLevel="0" collapsed="false">
      <c r="A835" s="250" t="n">
        <v>991</v>
      </c>
      <c r="B835" s="250" t="s">
        <v>1829</v>
      </c>
      <c r="C835" s="250" t="s">
        <v>253</v>
      </c>
      <c r="D835" s="250" t="s">
        <v>236</v>
      </c>
      <c r="E835" s="251" t="s">
        <v>1830</v>
      </c>
      <c r="F835" s="0" t="n">
        <v>76.9</v>
      </c>
    </row>
    <row r="836" customFormat="false" ht="15" hidden="false" customHeight="false" outlineLevel="0" collapsed="false">
      <c r="A836" s="250" t="n">
        <v>986</v>
      </c>
      <c r="B836" s="250" t="s">
        <v>1831</v>
      </c>
      <c r="C836" s="250" t="s">
        <v>253</v>
      </c>
      <c r="D836" s="250" t="s">
        <v>236</v>
      </c>
      <c r="E836" s="251" t="s">
        <v>1832</v>
      </c>
      <c r="F836" s="0" t="n">
        <v>81.34</v>
      </c>
    </row>
    <row r="837" customFormat="false" ht="15" hidden="false" customHeight="false" outlineLevel="0" collapsed="false">
      <c r="A837" s="250" t="n">
        <v>1024</v>
      </c>
      <c r="B837" s="250" t="s">
        <v>1833</v>
      </c>
      <c r="C837" s="250" t="s">
        <v>253</v>
      </c>
      <c r="D837" s="250" t="s">
        <v>236</v>
      </c>
      <c r="E837" s="251" t="s">
        <v>1834</v>
      </c>
      <c r="F837" s="0" t="n">
        <v>83.33</v>
      </c>
    </row>
    <row r="838" customFormat="false" ht="15" hidden="false" customHeight="false" outlineLevel="0" collapsed="false">
      <c r="A838" s="250" t="n">
        <v>987</v>
      </c>
      <c r="B838" s="250" t="s">
        <v>1835</v>
      </c>
      <c r="C838" s="250" t="s">
        <v>253</v>
      </c>
      <c r="D838" s="250" t="s">
        <v>236</v>
      </c>
      <c r="E838" s="251" t="s">
        <v>1836</v>
      </c>
      <c r="F838" s="0" t="n">
        <v>1.28</v>
      </c>
    </row>
    <row r="839" customFormat="false" ht="15" hidden="false" customHeight="false" outlineLevel="0" collapsed="false">
      <c r="A839" s="250" t="n">
        <v>1003</v>
      </c>
      <c r="B839" s="250" t="s">
        <v>1837</v>
      </c>
      <c r="C839" s="250" t="s">
        <v>253</v>
      </c>
      <c r="D839" s="250" t="s">
        <v>236</v>
      </c>
      <c r="E839" s="251" t="s">
        <v>1515</v>
      </c>
      <c r="F839" s="0" t="n">
        <v>5.59</v>
      </c>
    </row>
    <row r="840" customFormat="false" ht="15" hidden="false" customHeight="false" outlineLevel="0" collapsed="false">
      <c r="A840" s="250" t="n">
        <v>992</v>
      </c>
      <c r="B840" s="250" t="s">
        <v>1838</v>
      </c>
      <c r="C840" s="250" t="s">
        <v>253</v>
      </c>
      <c r="D840" s="250" t="s">
        <v>236</v>
      </c>
      <c r="E840" s="251" t="s">
        <v>1839</v>
      </c>
      <c r="F840" s="0" t="n">
        <v>61.42</v>
      </c>
    </row>
    <row r="841" customFormat="false" ht="15" hidden="false" customHeight="false" outlineLevel="0" collapsed="false">
      <c r="A841" s="250" t="n">
        <v>1007</v>
      </c>
      <c r="B841" s="250" t="s">
        <v>1840</v>
      </c>
      <c r="C841" s="250" t="s">
        <v>253</v>
      </c>
      <c r="D841" s="250" t="s">
        <v>236</v>
      </c>
      <c r="E841" s="251" t="s">
        <v>1841</v>
      </c>
      <c r="F841" s="0" t="n">
        <v>76.1</v>
      </c>
    </row>
    <row r="842" customFormat="false" ht="15" hidden="false" customHeight="false" outlineLevel="0" collapsed="false">
      <c r="A842" s="250" t="n">
        <v>39242</v>
      </c>
      <c r="B842" s="250" t="s">
        <v>1842</v>
      </c>
      <c r="C842" s="250" t="s">
        <v>253</v>
      </c>
      <c r="D842" s="250" t="s">
        <v>236</v>
      </c>
      <c r="E842" s="251" t="s">
        <v>1843</v>
      </c>
      <c r="F842" s="0" t="n">
        <v>8.57</v>
      </c>
    </row>
    <row r="843" customFormat="false" ht="15" hidden="false" customHeight="false" outlineLevel="0" collapsed="false">
      <c r="A843" s="250" t="n">
        <v>1008</v>
      </c>
      <c r="B843" s="250" t="s">
        <v>1844</v>
      </c>
      <c r="C843" s="250" t="s">
        <v>253</v>
      </c>
      <c r="D843" s="250" t="s">
        <v>236</v>
      </c>
      <c r="E843" s="251" t="s">
        <v>1845</v>
      </c>
      <c r="F843" s="0" t="n">
        <v>93.29</v>
      </c>
    </row>
    <row r="844" customFormat="false" ht="15" hidden="false" customHeight="false" outlineLevel="0" collapsed="false">
      <c r="A844" s="250" t="n">
        <v>988</v>
      </c>
      <c r="B844" s="250" t="s">
        <v>1846</v>
      </c>
      <c r="C844" s="250" t="s">
        <v>253</v>
      </c>
      <c r="D844" s="250" t="s">
        <v>236</v>
      </c>
      <c r="E844" s="251" t="s">
        <v>1847</v>
      </c>
      <c r="F844" s="0" t="n">
        <v>1.78</v>
      </c>
    </row>
    <row r="845" customFormat="false" ht="15" hidden="false" customHeight="false" outlineLevel="0" collapsed="false">
      <c r="A845" s="250" t="n">
        <v>989</v>
      </c>
      <c r="B845" s="250" t="s">
        <v>1848</v>
      </c>
      <c r="C845" s="250" t="s">
        <v>253</v>
      </c>
      <c r="D845" s="250" t="s">
        <v>236</v>
      </c>
      <c r="E845" s="251" t="s">
        <v>1849</v>
      </c>
      <c r="F845" s="0" t="n">
        <v>122.84</v>
      </c>
    </row>
    <row r="846" customFormat="false" ht="15" hidden="false" customHeight="false" outlineLevel="0" collapsed="false">
      <c r="A846" s="250" t="n">
        <v>39598</v>
      </c>
      <c r="B846" s="250" t="s">
        <v>1850</v>
      </c>
      <c r="C846" s="250" t="s">
        <v>253</v>
      </c>
      <c r="D846" s="250" t="s">
        <v>236</v>
      </c>
      <c r="E846" s="251" t="s">
        <v>1851</v>
      </c>
      <c r="F846" s="0" t="n">
        <v>13.05</v>
      </c>
    </row>
    <row r="847" customFormat="false" ht="15" hidden="false" customHeight="false" outlineLevel="0" collapsed="false">
      <c r="A847" s="250" t="n">
        <v>39599</v>
      </c>
      <c r="B847" s="250" t="s">
        <v>1852</v>
      </c>
      <c r="C847" s="250" t="s">
        <v>253</v>
      </c>
      <c r="D847" s="250" t="s">
        <v>236</v>
      </c>
      <c r="E847" s="251" t="s">
        <v>1853</v>
      </c>
      <c r="F847" s="0" t="n">
        <v>153.73</v>
      </c>
    </row>
    <row r="848" customFormat="false" ht="15" hidden="false" customHeight="false" outlineLevel="0" collapsed="false">
      <c r="A848" s="250" t="n">
        <v>34602</v>
      </c>
      <c r="B848" s="250" t="s">
        <v>1854</v>
      </c>
      <c r="C848" s="250" t="s">
        <v>253</v>
      </c>
      <c r="D848" s="250" t="s">
        <v>236</v>
      </c>
      <c r="E848" s="251" t="s">
        <v>1855</v>
      </c>
      <c r="F848" s="0" t="n">
        <v>17.99</v>
      </c>
    </row>
    <row r="849" customFormat="false" ht="15" hidden="false" customHeight="false" outlineLevel="0" collapsed="false">
      <c r="A849" s="250" t="n">
        <v>34603</v>
      </c>
      <c r="B849" s="250" t="s">
        <v>1856</v>
      </c>
      <c r="C849" s="250" t="s">
        <v>253</v>
      </c>
      <c r="D849" s="250" t="s">
        <v>236</v>
      </c>
      <c r="E849" s="251" t="s">
        <v>1857</v>
      </c>
      <c r="F849" s="0" t="n">
        <v>2.55</v>
      </c>
    </row>
    <row r="850" customFormat="false" ht="15" hidden="false" customHeight="false" outlineLevel="0" collapsed="false">
      <c r="A850" s="250" t="n">
        <v>34607</v>
      </c>
      <c r="B850" s="250" t="s">
        <v>1858</v>
      </c>
      <c r="C850" s="250" t="s">
        <v>253</v>
      </c>
      <c r="D850" s="250" t="s">
        <v>236</v>
      </c>
      <c r="E850" s="251" t="s">
        <v>589</v>
      </c>
      <c r="F850" s="0" t="n">
        <v>200.55</v>
      </c>
    </row>
    <row r="851" customFormat="false" ht="15" hidden="false" customHeight="false" outlineLevel="0" collapsed="false">
      <c r="A851" s="250" t="n">
        <v>34609</v>
      </c>
      <c r="B851" s="250" t="s">
        <v>1859</v>
      </c>
      <c r="C851" s="250" t="s">
        <v>253</v>
      </c>
      <c r="D851" s="250" t="s">
        <v>236</v>
      </c>
      <c r="E851" s="251" t="s">
        <v>1532</v>
      </c>
      <c r="F851" s="0" t="n">
        <v>25.64</v>
      </c>
    </row>
    <row r="852" customFormat="false" ht="15" hidden="false" customHeight="false" outlineLevel="0" collapsed="false">
      <c r="A852" s="250" t="n">
        <v>34618</v>
      </c>
      <c r="B852" s="250" t="s">
        <v>1860</v>
      </c>
      <c r="C852" s="250" t="s">
        <v>253</v>
      </c>
      <c r="D852" s="250" t="s">
        <v>236</v>
      </c>
      <c r="E852" s="251" t="s">
        <v>1861</v>
      </c>
      <c r="F852" s="0" t="n">
        <v>257.62</v>
      </c>
    </row>
    <row r="853" customFormat="false" ht="15" hidden="false" customHeight="false" outlineLevel="0" collapsed="false">
      <c r="A853" s="250" t="n">
        <v>34620</v>
      </c>
      <c r="B853" s="250" t="s">
        <v>1862</v>
      </c>
      <c r="C853" s="250" t="s">
        <v>253</v>
      </c>
      <c r="D853" s="250" t="s">
        <v>236</v>
      </c>
      <c r="E853" s="251" t="s">
        <v>1863</v>
      </c>
      <c r="F853" s="0" t="n">
        <v>3.49</v>
      </c>
    </row>
    <row r="854" customFormat="false" ht="15" hidden="false" customHeight="false" outlineLevel="0" collapsed="false">
      <c r="A854" s="250" t="n">
        <v>34621</v>
      </c>
      <c r="B854" s="250" t="s">
        <v>1864</v>
      </c>
      <c r="C854" s="250" t="s">
        <v>253</v>
      </c>
      <c r="D854" s="250" t="s">
        <v>236</v>
      </c>
      <c r="E854" s="251" t="s">
        <v>1865</v>
      </c>
      <c r="F854" s="0" t="n">
        <v>35.52</v>
      </c>
    </row>
    <row r="855" customFormat="false" ht="15" hidden="false" customHeight="false" outlineLevel="0" collapsed="false">
      <c r="A855" s="250" t="n">
        <v>34622</v>
      </c>
      <c r="B855" s="250" t="s">
        <v>1866</v>
      </c>
      <c r="C855" s="250" t="s">
        <v>253</v>
      </c>
      <c r="D855" s="250" t="s">
        <v>236</v>
      </c>
      <c r="E855" s="251" t="s">
        <v>1867</v>
      </c>
      <c r="F855" s="0" t="n">
        <v>47.18</v>
      </c>
    </row>
    <row r="856" customFormat="false" ht="15" hidden="false" customHeight="false" outlineLevel="0" collapsed="false">
      <c r="A856" s="250" t="n">
        <v>34624</v>
      </c>
      <c r="B856" s="250" t="s">
        <v>1868</v>
      </c>
      <c r="C856" s="250" t="s">
        <v>253</v>
      </c>
      <c r="D856" s="250" t="s">
        <v>236</v>
      </c>
      <c r="E856" s="251" t="s">
        <v>1869</v>
      </c>
      <c r="F856" s="0" t="n">
        <v>0.34</v>
      </c>
    </row>
    <row r="857" customFormat="false" ht="15" hidden="false" customHeight="false" outlineLevel="0" collapsed="false">
      <c r="A857" s="250" t="n">
        <v>34626</v>
      </c>
      <c r="B857" s="250" t="s">
        <v>1870</v>
      </c>
      <c r="C857" s="250" t="s">
        <v>253</v>
      </c>
      <c r="D857" s="250" t="s">
        <v>236</v>
      </c>
      <c r="E857" s="251" t="s">
        <v>1871</v>
      </c>
      <c r="F857" s="0" t="n">
        <v>0.47</v>
      </c>
    </row>
    <row r="858" customFormat="false" ht="15" hidden="false" customHeight="false" outlineLevel="0" collapsed="false">
      <c r="A858" s="250" t="n">
        <v>34627</v>
      </c>
      <c r="B858" s="250" t="s">
        <v>1872</v>
      </c>
      <c r="C858" s="250" t="s">
        <v>253</v>
      </c>
      <c r="D858" s="250" t="s">
        <v>236</v>
      </c>
      <c r="E858" s="251" t="s">
        <v>1873</v>
      </c>
      <c r="F858" s="0" t="n">
        <v>0.56</v>
      </c>
    </row>
    <row r="859" customFormat="false" ht="15" hidden="false" customHeight="false" outlineLevel="0" collapsed="false">
      <c r="A859" s="250" t="n">
        <v>34629</v>
      </c>
      <c r="B859" s="250" t="s">
        <v>1874</v>
      </c>
      <c r="C859" s="250" t="s">
        <v>253</v>
      </c>
      <c r="D859" s="250" t="s">
        <v>236</v>
      </c>
      <c r="E859" s="251" t="s">
        <v>1875</v>
      </c>
      <c r="F859" s="0" t="n">
        <v>0.75</v>
      </c>
    </row>
    <row r="860" customFormat="false" ht="15" hidden="false" customHeight="false" outlineLevel="0" collapsed="false">
      <c r="A860" s="250" t="n">
        <v>39257</v>
      </c>
      <c r="B860" s="250" t="s">
        <v>1876</v>
      </c>
      <c r="C860" s="250" t="s">
        <v>253</v>
      </c>
      <c r="D860" s="250" t="s">
        <v>236</v>
      </c>
      <c r="E860" s="251" t="s">
        <v>1877</v>
      </c>
      <c r="F860" s="0" t="n">
        <v>5.12</v>
      </c>
    </row>
    <row r="861" customFormat="false" ht="15" hidden="false" customHeight="false" outlineLevel="0" collapsed="false">
      <c r="A861" s="250" t="n">
        <v>39261</v>
      </c>
      <c r="B861" s="250" t="s">
        <v>1878</v>
      </c>
      <c r="C861" s="250" t="s">
        <v>253</v>
      </c>
      <c r="D861" s="250" t="s">
        <v>236</v>
      </c>
      <c r="E861" s="251" t="s">
        <v>1879</v>
      </c>
      <c r="F861" s="0" t="n">
        <v>60.78</v>
      </c>
    </row>
    <row r="862" customFormat="false" ht="15" hidden="false" customHeight="false" outlineLevel="0" collapsed="false">
      <c r="A862" s="250" t="n">
        <v>39268</v>
      </c>
      <c r="B862" s="250" t="s">
        <v>1880</v>
      </c>
      <c r="C862" s="250" t="s">
        <v>253</v>
      </c>
      <c r="D862" s="250" t="s">
        <v>236</v>
      </c>
      <c r="E862" s="251" t="s">
        <v>1881</v>
      </c>
      <c r="F862" s="0" t="n">
        <v>75.88</v>
      </c>
    </row>
    <row r="863" customFormat="false" ht="15" hidden="false" customHeight="false" outlineLevel="0" collapsed="false">
      <c r="A863" s="250" t="n">
        <v>39262</v>
      </c>
      <c r="B863" s="250" t="s">
        <v>1882</v>
      </c>
      <c r="C863" s="250" t="s">
        <v>253</v>
      </c>
      <c r="D863" s="250" t="s">
        <v>236</v>
      </c>
      <c r="E863" s="251" t="s">
        <v>1883</v>
      </c>
      <c r="F863" s="0" t="n">
        <v>7.9</v>
      </c>
    </row>
    <row r="864" customFormat="false" ht="15" hidden="false" customHeight="false" outlineLevel="0" collapsed="false">
      <c r="A864" s="250" t="n">
        <v>39258</v>
      </c>
      <c r="B864" s="250" t="s">
        <v>1884</v>
      </c>
      <c r="C864" s="250" t="s">
        <v>253</v>
      </c>
      <c r="D864" s="250" t="s">
        <v>236</v>
      </c>
      <c r="E864" s="251" t="s">
        <v>1885</v>
      </c>
      <c r="F864" s="0" t="n">
        <v>92.35</v>
      </c>
    </row>
    <row r="865" customFormat="false" ht="15" hidden="false" customHeight="false" outlineLevel="0" collapsed="false">
      <c r="A865" s="250" t="n">
        <v>39263</v>
      </c>
      <c r="B865" s="250" t="s">
        <v>1886</v>
      </c>
      <c r="C865" s="250" t="s">
        <v>253</v>
      </c>
      <c r="D865" s="250" t="s">
        <v>236</v>
      </c>
      <c r="E865" s="251" t="s">
        <v>1887</v>
      </c>
      <c r="F865" s="0" t="n">
        <v>1.2</v>
      </c>
    </row>
    <row r="866" customFormat="false" ht="15" hidden="false" customHeight="false" outlineLevel="0" collapsed="false">
      <c r="A866" s="250" t="n">
        <v>39264</v>
      </c>
      <c r="B866" s="250" t="s">
        <v>1888</v>
      </c>
      <c r="C866" s="250" t="s">
        <v>253</v>
      </c>
      <c r="D866" s="250" t="s">
        <v>236</v>
      </c>
      <c r="E866" s="251" t="s">
        <v>1889</v>
      </c>
      <c r="F866" s="0" t="n">
        <v>122.05</v>
      </c>
    </row>
    <row r="867" customFormat="false" ht="15" hidden="false" customHeight="false" outlineLevel="0" collapsed="false">
      <c r="A867" s="250" t="n">
        <v>39259</v>
      </c>
      <c r="B867" s="250" t="s">
        <v>1890</v>
      </c>
      <c r="C867" s="250" t="s">
        <v>253</v>
      </c>
      <c r="D867" s="250" t="s">
        <v>236</v>
      </c>
      <c r="E867" s="251" t="s">
        <v>1891</v>
      </c>
      <c r="F867" s="0" t="n">
        <v>12.67</v>
      </c>
    </row>
    <row r="868" customFormat="false" ht="15" hidden="false" customHeight="false" outlineLevel="0" collapsed="false">
      <c r="A868" s="250" t="n">
        <v>39265</v>
      </c>
      <c r="B868" s="250" t="s">
        <v>1892</v>
      </c>
      <c r="C868" s="250" t="s">
        <v>253</v>
      </c>
      <c r="D868" s="250" t="s">
        <v>236</v>
      </c>
      <c r="E868" s="251" t="s">
        <v>1893</v>
      </c>
      <c r="F868" s="0" t="n">
        <v>17.42</v>
      </c>
    </row>
    <row r="869" customFormat="false" ht="15" hidden="false" customHeight="false" outlineLevel="0" collapsed="false">
      <c r="A869" s="250" t="n">
        <v>39260</v>
      </c>
      <c r="B869" s="250" t="s">
        <v>1894</v>
      </c>
      <c r="C869" s="250" t="s">
        <v>253</v>
      </c>
      <c r="D869" s="250" t="s">
        <v>236</v>
      </c>
      <c r="E869" s="251" t="s">
        <v>1895</v>
      </c>
      <c r="F869" s="0" t="n">
        <v>2.14</v>
      </c>
    </row>
    <row r="870" customFormat="false" ht="15" hidden="false" customHeight="false" outlineLevel="0" collapsed="false">
      <c r="A870" s="250" t="n">
        <v>39266</v>
      </c>
      <c r="B870" s="250" t="s">
        <v>1896</v>
      </c>
      <c r="C870" s="250" t="s">
        <v>253</v>
      </c>
      <c r="D870" s="250" t="s">
        <v>236</v>
      </c>
      <c r="E870" s="251" t="s">
        <v>1897</v>
      </c>
      <c r="F870" s="0" t="n">
        <v>25.57</v>
      </c>
    </row>
    <row r="871" customFormat="false" ht="15" hidden="false" customHeight="false" outlineLevel="0" collapsed="false">
      <c r="A871" s="250" t="n">
        <v>39267</v>
      </c>
      <c r="B871" s="250" t="s">
        <v>1898</v>
      </c>
      <c r="C871" s="250" t="s">
        <v>253</v>
      </c>
      <c r="D871" s="250" t="s">
        <v>236</v>
      </c>
      <c r="E871" s="251" t="s">
        <v>1899</v>
      </c>
      <c r="F871" s="0" t="n">
        <v>3</v>
      </c>
    </row>
    <row r="872" customFormat="false" ht="15" hidden="false" customHeight="false" outlineLevel="0" collapsed="false">
      <c r="A872" s="250" t="n">
        <v>11901</v>
      </c>
      <c r="B872" s="250" t="s">
        <v>1900</v>
      </c>
      <c r="C872" s="250" t="s">
        <v>253</v>
      </c>
      <c r="D872" s="250" t="s">
        <v>233</v>
      </c>
      <c r="E872" s="251" t="s">
        <v>1901</v>
      </c>
      <c r="F872" s="0" t="n">
        <v>35.96</v>
      </c>
    </row>
    <row r="873" customFormat="false" ht="15" hidden="false" customHeight="false" outlineLevel="0" collapsed="false">
      <c r="A873" s="250" t="n">
        <v>11902</v>
      </c>
      <c r="B873" s="250" t="s">
        <v>1902</v>
      </c>
      <c r="C873" s="250" t="s">
        <v>253</v>
      </c>
      <c r="D873" s="250" t="s">
        <v>236</v>
      </c>
      <c r="E873" s="251" t="s">
        <v>890</v>
      </c>
      <c r="F873" s="0" t="n">
        <v>47.15</v>
      </c>
    </row>
    <row r="874" customFormat="false" ht="15" hidden="false" customHeight="false" outlineLevel="0" collapsed="false">
      <c r="A874" s="250" t="n">
        <v>11903</v>
      </c>
      <c r="B874" s="250" t="s">
        <v>1903</v>
      </c>
      <c r="C874" s="250" t="s">
        <v>253</v>
      </c>
      <c r="D874" s="250" t="s">
        <v>236</v>
      </c>
      <c r="E874" s="251" t="s">
        <v>1904</v>
      </c>
      <c r="F874" s="0" t="n">
        <v>121.71</v>
      </c>
    </row>
    <row r="875" customFormat="false" ht="15" hidden="false" customHeight="false" outlineLevel="0" collapsed="false">
      <c r="A875" s="250" t="n">
        <v>11904</v>
      </c>
      <c r="B875" s="250" t="s">
        <v>1905</v>
      </c>
      <c r="C875" s="250" t="s">
        <v>253</v>
      </c>
      <c r="D875" s="250" t="s">
        <v>236</v>
      </c>
      <c r="E875" s="251" t="s">
        <v>1906</v>
      </c>
      <c r="F875" s="0" t="n">
        <v>143.08</v>
      </c>
    </row>
    <row r="876" customFormat="false" ht="15" hidden="false" customHeight="false" outlineLevel="0" collapsed="false">
      <c r="A876" s="250" t="n">
        <v>11905</v>
      </c>
      <c r="B876" s="250" t="s">
        <v>1907</v>
      </c>
      <c r="C876" s="250" t="s">
        <v>253</v>
      </c>
      <c r="D876" s="250" t="s">
        <v>236</v>
      </c>
      <c r="E876" s="251" t="s">
        <v>1908</v>
      </c>
      <c r="F876" s="0" t="n">
        <v>155.91</v>
      </c>
    </row>
    <row r="877" customFormat="false" ht="15" hidden="false" customHeight="false" outlineLevel="0" collapsed="false">
      <c r="A877" s="250" t="n">
        <v>11906</v>
      </c>
      <c r="B877" s="250" t="s">
        <v>1909</v>
      </c>
      <c r="C877" s="250" t="s">
        <v>253</v>
      </c>
      <c r="D877" s="250" t="s">
        <v>236</v>
      </c>
      <c r="E877" s="251" t="s">
        <v>1910</v>
      </c>
      <c r="F877" s="0" t="n">
        <v>193.84</v>
      </c>
    </row>
    <row r="878" customFormat="false" ht="15" hidden="false" customHeight="false" outlineLevel="0" collapsed="false">
      <c r="A878" s="250" t="n">
        <v>11919</v>
      </c>
      <c r="B878" s="250" t="s">
        <v>1911</v>
      </c>
      <c r="C878" s="250" t="s">
        <v>253</v>
      </c>
      <c r="D878" s="250" t="s">
        <v>236</v>
      </c>
      <c r="E878" s="251" t="s">
        <v>1912</v>
      </c>
      <c r="F878" s="0" t="n">
        <v>228.47</v>
      </c>
    </row>
    <row r="879" customFormat="false" ht="15" hidden="false" customHeight="false" outlineLevel="0" collapsed="false">
      <c r="A879" s="250" t="n">
        <v>11920</v>
      </c>
      <c r="B879" s="250" t="s">
        <v>1913</v>
      </c>
      <c r="C879" s="250" t="s">
        <v>253</v>
      </c>
      <c r="D879" s="250" t="s">
        <v>236</v>
      </c>
      <c r="E879" s="251" t="s">
        <v>1914</v>
      </c>
      <c r="F879" s="0" t="n">
        <v>268.82</v>
      </c>
    </row>
    <row r="880" customFormat="false" ht="15" hidden="false" customHeight="false" outlineLevel="0" collapsed="false">
      <c r="A880" s="250" t="n">
        <v>11924</v>
      </c>
      <c r="B880" s="250" t="s">
        <v>1915</v>
      </c>
      <c r="C880" s="250" t="s">
        <v>253</v>
      </c>
      <c r="D880" s="250" t="s">
        <v>236</v>
      </c>
      <c r="E880" s="251" t="s">
        <v>1916</v>
      </c>
      <c r="F880" s="0" t="n">
        <v>81.74</v>
      </c>
    </row>
    <row r="881" customFormat="false" ht="15" hidden="false" customHeight="false" outlineLevel="0" collapsed="false">
      <c r="A881" s="250" t="n">
        <v>11921</v>
      </c>
      <c r="B881" s="250" t="s">
        <v>1917</v>
      </c>
      <c r="C881" s="250" t="s">
        <v>253</v>
      </c>
      <c r="D881" s="250" t="s">
        <v>236</v>
      </c>
      <c r="E881" s="251" t="s">
        <v>1918</v>
      </c>
      <c r="F881" s="0" t="n">
        <v>367.43</v>
      </c>
    </row>
    <row r="882" customFormat="false" ht="15" hidden="false" customHeight="false" outlineLevel="0" collapsed="false">
      <c r="A882" s="250" t="n">
        <v>11922</v>
      </c>
      <c r="B882" s="250" t="s">
        <v>1919</v>
      </c>
      <c r="C882" s="250" t="s">
        <v>253</v>
      </c>
      <c r="D882" s="250" t="s">
        <v>236</v>
      </c>
      <c r="E882" s="251" t="s">
        <v>1920</v>
      </c>
      <c r="F882" s="0" t="n">
        <v>97</v>
      </c>
    </row>
    <row r="883" customFormat="false" ht="15" hidden="false" customHeight="false" outlineLevel="0" collapsed="false">
      <c r="A883" s="250" t="n">
        <v>11923</v>
      </c>
      <c r="B883" s="250" t="s">
        <v>1921</v>
      </c>
      <c r="C883" s="250" t="s">
        <v>253</v>
      </c>
      <c r="D883" s="250" t="s">
        <v>236</v>
      </c>
      <c r="E883" s="251" t="s">
        <v>1922</v>
      </c>
      <c r="F883" s="0" t="n">
        <v>115.73</v>
      </c>
    </row>
    <row r="884" customFormat="false" ht="15" hidden="false" customHeight="false" outlineLevel="0" collapsed="false">
      <c r="A884" s="250" t="n">
        <v>11916</v>
      </c>
      <c r="B884" s="250" t="s">
        <v>1923</v>
      </c>
      <c r="C884" s="250" t="s">
        <v>253</v>
      </c>
      <c r="D884" s="250" t="s">
        <v>236</v>
      </c>
      <c r="E884" s="251" t="s">
        <v>1924</v>
      </c>
      <c r="F884" s="0" t="n">
        <v>0.72</v>
      </c>
    </row>
    <row r="885" customFormat="false" ht="15" hidden="false" customHeight="false" outlineLevel="0" collapsed="false">
      <c r="A885" s="250" t="n">
        <v>11914</v>
      </c>
      <c r="B885" s="250" t="s">
        <v>1925</v>
      </c>
      <c r="C885" s="250" t="s">
        <v>253</v>
      </c>
      <c r="D885" s="250" t="s">
        <v>236</v>
      </c>
      <c r="E885" s="251" t="s">
        <v>1926</v>
      </c>
      <c r="F885" s="0" t="n">
        <v>5.43</v>
      </c>
    </row>
    <row r="886" customFormat="false" ht="15" hidden="false" customHeight="false" outlineLevel="0" collapsed="false">
      <c r="A886" s="250" t="n">
        <v>11917</v>
      </c>
      <c r="B886" s="250" t="s">
        <v>1927</v>
      </c>
      <c r="C886" s="250" t="s">
        <v>253</v>
      </c>
      <c r="D886" s="250" t="s">
        <v>236</v>
      </c>
      <c r="E886" s="251" t="s">
        <v>1928</v>
      </c>
      <c r="F886" s="0" t="n">
        <v>74.4</v>
      </c>
    </row>
    <row r="887" customFormat="false" ht="15" hidden="false" customHeight="false" outlineLevel="0" collapsed="false">
      <c r="A887" s="250" t="n">
        <v>11918</v>
      </c>
      <c r="B887" s="250" t="s">
        <v>1929</v>
      </c>
      <c r="C887" s="250" t="s">
        <v>253</v>
      </c>
      <c r="D887" s="250" t="s">
        <v>236</v>
      </c>
      <c r="E887" s="251" t="s">
        <v>1930</v>
      </c>
      <c r="F887" s="0" t="n">
        <v>8.5</v>
      </c>
    </row>
    <row r="888" customFormat="false" ht="15" hidden="false" customHeight="false" outlineLevel="0" collapsed="false">
      <c r="A888" s="250" t="n">
        <v>37734</v>
      </c>
      <c r="B888" s="250" t="s">
        <v>1931</v>
      </c>
      <c r="C888" s="250" t="s">
        <v>232</v>
      </c>
      <c r="D888" s="250" t="s">
        <v>244</v>
      </c>
      <c r="E888" s="251" t="s">
        <v>1932</v>
      </c>
      <c r="F888" s="0" t="n">
        <v>91.32</v>
      </c>
    </row>
    <row r="889" customFormat="false" ht="15" hidden="false" customHeight="false" outlineLevel="0" collapsed="false">
      <c r="A889" s="250" t="n">
        <v>42251</v>
      </c>
      <c r="B889" s="250" t="s">
        <v>1933</v>
      </c>
      <c r="C889" s="250" t="s">
        <v>232</v>
      </c>
      <c r="D889" s="250" t="s">
        <v>244</v>
      </c>
      <c r="E889" s="251" t="s">
        <v>1934</v>
      </c>
      <c r="F889" s="0" t="n">
        <v>1.87</v>
      </c>
    </row>
    <row r="890" customFormat="false" ht="15" hidden="false" customHeight="false" outlineLevel="0" collapsed="false">
      <c r="A890" s="250" t="n">
        <v>37733</v>
      </c>
      <c r="B890" s="250" t="s">
        <v>1935</v>
      </c>
      <c r="C890" s="250" t="s">
        <v>232</v>
      </c>
      <c r="D890" s="250" t="s">
        <v>244</v>
      </c>
      <c r="E890" s="251" t="s">
        <v>1936</v>
      </c>
      <c r="F890" s="0" t="n">
        <v>120.66</v>
      </c>
    </row>
    <row r="891" customFormat="false" ht="15" hidden="false" customHeight="false" outlineLevel="0" collapsed="false">
      <c r="A891" s="250" t="n">
        <v>37735</v>
      </c>
      <c r="B891" s="250" t="s">
        <v>1937</v>
      </c>
      <c r="C891" s="250" t="s">
        <v>232</v>
      </c>
      <c r="D891" s="250" t="s">
        <v>244</v>
      </c>
      <c r="E891" s="251" t="s">
        <v>1938</v>
      </c>
      <c r="F891" s="0" t="n">
        <v>13</v>
      </c>
    </row>
    <row r="892" customFormat="false" ht="15" hidden="false" customHeight="false" outlineLevel="0" collapsed="false">
      <c r="A892" s="250" t="n">
        <v>5090</v>
      </c>
      <c r="B892" s="250" t="s">
        <v>1939</v>
      </c>
      <c r="C892" s="250" t="s">
        <v>232</v>
      </c>
      <c r="D892" s="250" t="s">
        <v>233</v>
      </c>
      <c r="E892" s="251" t="s">
        <v>1940</v>
      </c>
      <c r="F892" s="0" t="n">
        <v>149.34</v>
      </c>
    </row>
    <row r="893" customFormat="false" ht="15" hidden="false" customHeight="false" outlineLevel="0" collapsed="false">
      <c r="A893" s="250" t="n">
        <v>5085</v>
      </c>
      <c r="B893" s="250" t="s">
        <v>1941</v>
      </c>
      <c r="C893" s="250" t="s">
        <v>232</v>
      </c>
      <c r="D893" s="250" t="s">
        <v>236</v>
      </c>
      <c r="E893" s="251" t="s">
        <v>1942</v>
      </c>
      <c r="F893" s="0" t="n">
        <v>17.66</v>
      </c>
    </row>
    <row r="894" customFormat="false" ht="15" hidden="false" customHeight="false" outlineLevel="0" collapsed="false">
      <c r="A894" s="250" t="n">
        <v>43603</v>
      </c>
      <c r="B894" s="250" t="s">
        <v>1943</v>
      </c>
      <c r="C894" s="250" t="s">
        <v>232</v>
      </c>
      <c r="D894" s="250" t="s">
        <v>236</v>
      </c>
      <c r="E894" s="251" t="s">
        <v>1944</v>
      </c>
      <c r="F894" s="0" t="n">
        <v>2.75</v>
      </c>
    </row>
    <row r="895" customFormat="false" ht="15" hidden="false" customHeight="false" outlineLevel="0" collapsed="false">
      <c r="A895" s="250" t="n">
        <v>38374</v>
      </c>
      <c r="B895" s="250" t="s">
        <v>1945</v>
      </c>
      <c r="C895" s="250" t="s">
        <v>232</v>
      </c>
      <c r="D895" s="250" t="s">
        <v>236</v>
      </c>
      <c r="E895" s="251" t="s">
        <v>1946</v>
      </c>
      <c r="F895" s="0" t="n">
        <v>193.22</v>
      </c>
    </row>
    <row r="896" customFormat="false" ht="15" hidden="false" customHeight="false" outlineLevel="0" collapsed="false">
      <c r="A896" s="250" t="n">
        <v>20209</v>
      </c>
      <c r="B896" s="250" t="s">
        <v>1947</v>
      </c>
      <c r="C896" s="250" t="s">
        <v>253</v>
      </c>
      <c r="D896" s="250" t="s">
        <v>236</v>
      </c>
      <c r="E896" s="251" t="s">
        <v>1948</v>
      </c>
      <c r="F896" s="0" t="n">
        <v>25.06</v>
      </c>
    </row>
    <row r="897" customFormat="false" ht="15" hidden="false" customHeight="false" outlineLevel="0" collapsed="false">
      <c r="A897" s="250" t="n">
        <v>20212</v>
      </c>
      <c r="B897" s="250" t="s">
        <v>1949</v>
      </c>
      <c r="C897" s="250" t="s">
        <v>253</v>
      </c>
      <c r="D897" s="250" t="s">
        <v>236</v>
      </c>
      <c r="E897" s="251" t="s">
        <v>1950</v>
      </c>
      <c r="F897" s="0" t="n">
        <v>239.4</v>
      </c>
    </row>
    <row r="898" customFormat="false" ht="15" hidden="false" customHeight="false" outlineLevel="0" collapsed="false">
      <c r="A898" s="250" t="n">
        <v>4433</v>
      </c>
      <c r="B898" s="250" t="s">
        <v>1951</v>
      </c>
      <c r="C898" s="250" t="s">
        <v>253</v>
      </c>
      <c r="D898" s="250" t="s">
        <v>236</v>
      </c>
      <c r="E898" s="251" t="s">
        <v>1952</v>
      </c>
      <c r="F898" s="0" t="n">
        <v>3.12</v>
      </c>
    </row>
    <row r="899" customFormat="false" ht="15" hidden="false" customHeight="false" outlineLevel="0" collapsed="false">
      <c r="A899" s="250" t="n">
        <v>4430</v>
      </c>
      <c r="B899" s="250" t="s">
        <v>1953</v>
      </c>
      <c r="C899" s="250" t="s">
        <v>253</v>
      </c>
      <c r="D899" s="250" t="s">
        <v>233</v>
      </c>
      <c r="E899" s="251" t="s">
        <v>1954</v>
      </c>
      <c r="F899" s="0" t="n">
        <v>34.61</v>
      </c>
    </row>
    <row r="900" customFormat="false" ht="15" hidden="false" customHeight="false" outlineLevel="0" collapsed="false">
      <c r="A900" s="250" t="n">
        <v>4400</v>
      </c>
      <c r="B900" s="250" t="s">
        <v>1955</v>
      </c>
      <c r="C900" s="250" t="s">
        <v>253</v>
      </c>
      <c r="D900" s="250" t="s">
        <v>236</v>
      </c>
      <c r="E900" s="251" t="s">
        <v>1956</v>
      </c>
      <c r="F900" s="0" t="n">
        <v>46.88</v>
      </c>
    </row>
    <row r="901" customFormat="false" ht="15" hidden="false" customHeight="false" outlineLevel="0" collapsed="false">
      <c r="A901" s="250" t="n">
        <v>2729</v>
      </c>
      <c r="B901" s="250" t="s">
        <v>1957</v>
      </c>
      <c r="C901" s="250" t="s">
        <v>232</v>
      </c>
      <c r="D901" s="250" t="s">
        <v>236</v>
      </c>
      <c r="E901" s="251" t="s">
        <v>1958</v>
      </c>
      <c r="F901" s="0" t="n">
        <v>1.19</v>
      </c>
    </row>
    <row r="902" customFormat="false" ht="15" hidden="false" customHeight="false" outlineLevel="0" collapsed="false">
      <c r="A902" s="250" t="n">
        <v>4513</v>
      </c>
      <c r="B902" s="250" t="s">
        <v>1959</v>
      </c>
      <c r="C902" s="250" t="s">
        <v>253</v>
      </c>
      <c r="D902" s="250" t="s">
        <v>236</v>
      </c>
      <c r="E902" s="251" t="s">
        <v>1960</v>
      </c>
      <c r="F902" s="0" t="n">
        <v>1.8</v>
      </c>
    </row>
    <row r="903" customFormat="false" ht="15" hidden="false" customHeight="false" outlineLevel="0" collapsed="false">
      <c r="A903" s="250" t="n">
        <v>11871</v>
      </c>
      <c r="B903" s="250" t="s">
        <v>1961</v>
      </c>
      <c r="C903" s="250" t="s">
        <v>232</v>
      </c>
      <c r="D903" s="250" t="s">
        <v>244</v>
      </c>
      <c r="E903" s="251" t="s">
        <v>1962</v>
      </c>
      <c r="F903" s="0" t="n">
        <v>2.32</v>
      </c>
    </row>
    <row r="904" customFormat="false" ht="15" hidden="false" customHeight="false" outlineLevel="0" collapsed="false">
      <c r="A904" s="250" t="n">
        <v>34636</v>
      </c>
      <c r="B904" s="250" t="s">
        <v>1963</v>
      </c>
      <c r="C904" s="250" t="s">
        <v>232</v>
      </c>
      <c r="D904" s="250" t="s">
        <v>233</v>
      </c>
      <c r="E904" s="251" t="s">
        <v>1964</v>
      </c>
      <c r="F904" s="0" t="n">
        <v>11.15</v>
      </c>
    </row>
    <row r="905" customFormat="false" ht="15" hidden="false" customHeight="false" outlineLevel="0" collapsed="false">
      <c r="A905" s="250" t="n">
        <v>34639</v>
      </c>
      <c r="B905" s="250" t="s">
        <v>1965</v>
      </c>
      <c r="C905" s="250" t="s">
        <v>232</v>
      </c>
      <c r="D905" s="250" t="s">
        <v>236</v>
      </c>
      <c r="E905" s="251" t="s">
        <v>1966</v>
      </c>
      <c r="F905" s="0" t="n">
        <v>4.97</v>
      </c>
    </row>
    <row r="906" customFormat="false" ht="15" hidden="false" customHeight="false" outlineLevel="0" collapsed="false">
      <c r="A906" s="250" t="n">
        <v>34640</v>
      </c>
      <c r="B906" s="250" t="s">
        <v>1967</v>
      </c>
      <c r="C906" s="250" t="s">
        <v>232</v>
      </c>
      <c r="D906" s="250" t="s">
        <v>236</v>
      </c>
      <c r="E906" s="251" t="s">
        <v>1968</v>
      </c>
      <c r="F906" s="0" t="n">
        <v>7.46</v>
      </c>
    </row>
    <row r="907" customFormat="false" ht="15" hidden="false" customHeight="false" outlineLevel="0" collapsed="false">
      <c r="A907" s="250" t="n">
        <v>34637</v>
      </c>
      <c r="B907" s="250" t="s">
        <v>1969</v>
      </c>
      <c r="C907" s="250" t="s">
        <v>232</v>
      </c>
      <c r="D907" s="250" t="s">
        <v>236</v>
      </c>
      <c r="E907" s="251" t="s">
        <v>1970</v>
      </c>
      <c r="F907" s="0" t="n">
        <v>3.07</v>
      </c>
    </row>
    <row r="908" customFormat="false" ht="15" hidden="false" customHeight="false" outlineLevel="0" collapsed="false">
      <c r="A908" s="250" t="n">
        <v>34638</v>
      </c>
      <c r="B908" s="250" t="s">
        <v>1971</v>
      </c>
      <c r="C908" s="250" t="s">
        <v>232</v>
      </c>
      <c r="D908" s="250" t="s">
        <v>236</v>
      </c>
      <c r="E908" s="251" t="s">
        <v>1972</v>
      </c>
      <c r="F908" s="0" t="n">
        <v>15.39</v>
      </c>
    </row>
    <row r="909" customFormat="false" ht="15" hidden="false" customHeight="false" outlineLevel="0" collapsed="false">
      <c r="A909" s="250" t="n">
        <v>11868</v>
      </c>
      <c r="B909" s="250" t="s">
        <v>1973</v>
      </c>
      <c r="C909" s="250" t="s">
        <v>232</v>
      </c>
      <c r="D909" s="250" t="s">
        <v>244</v>
      </c>
      <c r="E909" s="251" t="s">
        <v>1974</v>
      </c>
      <c r="F909" s="0" t="n">
        <v>7.14</v>
      </c>
    </row>
    <row r="910" customFormat="false" ht="15" hidden="false" customHeight="false" outlineLevel="0" collapsed="false">
      <c r="A910" s="250" t="n">
        <v>37106</v>
      </c>
      <c r="B910" s="250" t="s">
        <v>1975</v>
      </c>
      <c r="C910" s="250" t="s">
        <v>232</v>
      </c>
      <c r="D910" s="250" t="s">
        <v>244</v>
      </c>
      <c r="E910" s="251" t="s">
        <v>1976</v>
      </c>
      <c r="F910" s="0" t="n">
        <v>10.11</v>
      </c>
    </row>
    <row r="911" customFormat="false" ht="15" hidden="false" customHeight="false" outlineLevel="0" collapsed="false">
      <c r="A911" s="250" t="n">
        <v>11869</v>
      </c>
      <c r="B911" s="250" t="s">
        <v>1977</v>
      </c>
      <c r="C911" s="250" t="s">
        <v>232</v>
      </c>
      <c r="D911" s="250" t="s">
        <v>244</v>
      </c>
      <c r="E911" s="251" t="s">
        <v>1978</v>
      </c>
      <c r="F911" s="0" t="n">
        <v>3.92</v>
      </c>
    </row>
    <row r="912" customFormat="false" ht="15" hidden="false" customHeight="false" outlineLevel="0" collapsed="false">
      <c r="A912" s="250" t="n">
        <v>37104</v>
      </c>
      <c r="B912" s="250" t="s">
        <v>1979</v>
      </c>
      <c r="C912" s="250" t="s">
        <v>232</v>
      </c>
      <c r="D912" s="250" t="s">
        <v>244</v>
      </c>
      <c r="E912" s="251" t="s">
        <v>1980</v>
      </c>
      <c r="F912" s="0" t="n">
        <v>21.15</v>
      </c>
    </row>
    <row r="913" customFormat="false" ht="15" hidden="false" customHeight="false" outlineLevel="0" collapsed="false">
      <c r="A913" s="250" t="n">
        <v>37105</v>
      </c>
      <c r="B913" s="250" t="s">
        <v>1981</v>
      </c>
      <c r="C913" s="250" t="s">
        <v>232</v>
      </c>
      <c r="D913" s="250" t="s">
        <v>244</v>
      </c>
      <c r="E913" s="251" t="s">
        <v>1982</v>
      </c>
      <c r="F913" s="0" t="n">
        <v>9.11</v>
      </c>
    </row>
    <row r="914" customFormat="false" ht="15" hidden="false" customHeight="false" outlineLevel="0" collapsed="false">
      <c r="A914" s="250" t="n">
        <v>34641</v>
      </c>
      <c r="B914" s="250" t="s">
        <v>1983</v>
      </c>
      <c r="C914" s="250" t="s">
        <v>232</v>
      </c>
      <c r="D914" s="250" t="s">
        <v>236</v>
      </c>
      <c r="E914" s="251" t="s">
        <v>1984</v>
      </c>
      <c r="F914" s="0" t="n">
        <v>13.34</v>
      </c>
    </row>
    <row r="915" customFormat="false" ht="15" hidden="false" customHeight="false" outlineLevel="0" collapsed="false">
      <c r="A915" s="250" t="n">
        <v>43434</v>
      </c>
      <c r="B915" s="250" t="s">
        <v>1985</v>
      </c>
      <c r="C915" s="250" t="s">
        <v>232</v>
      </c>
      <c r="D915" s="250" t="s">
        <v>236</v>
      </c>
      <c r="E915" s="251" t="s">
        <v>1986</v>
      </c>
      <c r="F915" s="0" t="n">
        <v>3.27</v>
      </c>
    </row>
    <row r="916" customFormat="false" ht="15" hidden="false" customHeight="false" outlineLevel="0" collapsed="false">
      <c r="A916" s="250" t="n">
        <v>43435</v>
      </c>
      <c r="B916" s="250" t="s">
        <v>1987</v>
      </c>
      <c r="C916" s="250" t="s">
        <v>232</v>
      </c>
      <c r="D916" s="250" t="s">
        <v>236</v>
      </c>
      <c r="E916" s="251" t="s">
        <v>1988</v>
      </c>
      <c r="F916" s="0" t="n">
        <v>17.44</v>
      </c>
    </row>
    <row r="917" customFormat="false" ht="15" hidden="false" customHeight="false" outlineLevel="0" collapsed="false">
      <c r="A917" s="250" t="n">
        <v>43436</v>
      </c>
      <c r="B917" s="250" t="s">
        <v>1989</v>
      </c>
      <c r="C917" s="250" t="s">
        <v>232</v>
      </c>
      <c r="D917" s="250" t="s">
        <v>236</v>
      </c>
      <c r="E917" s="251" t="s">
        <v>1990</v>
      </c>
      <c r="F917" s="0" t="n">
        <v>201.23</v>
      </c>
    </row>
    <row r="918" customFormat="false" ht="15" hidden="false" customHeight="false" outlineLevel="0" collapsed="false">
      <c r="A918" s="250" t="n">
        <v>43437</v>
      </c>
      <c r="B918" s="250" t="s">
        <v>1991</v>
      </c>
      <c r="C918" s="250" t="s">
        <v>232</v>
      </c>
      <c r="D918" s="250" t="s">
        <v>236</v>
      </c>
      <c r="E918" s="251" t="s">
        <v>1992</v>
      </c>
      <c r="F918" s="0" t="n">
        <v>27.27</v>
      </c>
    </row>
    <row r="919" customFormat="false" ht="15" hidden="false" customHeight="false" outlineLevel="0" collapsed="false">
      <c r="A919" s="250" t="n">
        <v>43438</v>
      </c>
      <c r="B919" s="250" t="s">
        <v>1993</v>
      </c>
      <c r="C919" s="250" t="s">
        <v>232</v>
      </c>
      <c r="D919" s="250" t="s">
        <v>236</v>
      </c>
      <c r="E919" s="251" t="s">
        <v>1994</v>
      </c>
      <c r="F919" s="0" t="n">
        <v>4.85</v>
      </c>
    </row>
    <row r="920" customFormat="false" ht="15" hidden="false" customHeight="false" outlineLevel="0" collapsed="false">
      <c r="A920" s="250" t="n">
        <v>41627</v>
      </c>
      <c r="B920" s="250" t="s">
        <v>1995</v>
      </c>
      <c r="C920" s="250" t="s">
        <v>232</v>
      </c>
      <c r="D920" s="250" t="s">
        <v>236</v>
      </c>
      <c r="E920" s="251" t="s">
        <v>1996</v>
      </c>
      <c r="F920" s="0" t="n">
        <v>42.19</v>
      </c>
    </row>
    <row r="921" customFormat="false" ht="15" hidden="false" customHeight="false" outlineLevel="0" collapsed="false">
      <c r="A921" s="250" t="n">
        <v>41628</v>
      </c>
      <c r="B921" s="250" t="s">
        <v>1997</v>
      </c>
      <c r="C921" s="250" t="s">
        <v>232</v>
      </c>
      <c r="D921" s="250" t="s">
        <v>236</v>
      </c>
      <c r="E921" s="251" t="s">
        <v>1998</v>
      </c>
      <c r="F921" s="0" t="n">
        <v>57.13</v>
      </c>
    </row>
    <row r="922" customFormat="false" ht="15" hidden="false" customHeight="false" outlineLevel="0" collapsed="false">
      <c r="A922" s="250" t="n">
        <v>41629</v>
      </c>
      <c r="B922" s="250" t="s">
        <v>1999</v>
      </c>
      <c r="C922" s="250" t="s">
        <v>232</v>
      </c>
      <c r="D922" s="250" t="s">
        <v>236</v>
      </c>
      <c r="E922" s="251" t="s">
        <v>2000</v>
      </c>
      <c r="F922" s="0" t="n">
        <v>7.39</v>
      </c>
    </row>
    <row r="923" customFormat="false" ht="15" hidden="false" customHeight="false" outlineLevel="0" collapsed="false">
      <c r="A923" s="250" t="n">
        <v>43429</v>
      </c>
      <c r="B923" s="250" t="s">
        <v>2001</v>
      </c>
      <c r="C923" s="250" t="s">
        <v>232</v>
      </c>
      <c r="D923" s="250" t="s">
        <v>236</v>
      </c>
      <c r="E923" s="251" t="s">
        <v>2002</v>
      </c>
      <c r="F923" s="0" t="n">
        <v>84.16</v>
      </c>
    </row>
    <row r="924" customFormat="false" ht="15" hidden="false" customHeight="false" outlineLevel="0" collapsed="false">
      <c r="A924" s="250" t="n">
        <v>43430</v>
      </c>
      <c r="B924" s="250" t="s">
        <v>2003</v>
      </c>
      <c r="C924" s="250" t="s">
        <v>232</v>
      </c>
      <c r="D924" s="250" t="s">
        <v>236</v>
      </c>
      <c r="E924" s="251" t="s">
        <v>2004</v>
      </c>
      <c r="F924" s="0" t="n">
        <v>10.52</v>
      </c>
    </row>
    <row r="925" customFormat="false" ht="15" hidden="false" customHeight="false" outlineLevel="0" collapsed="false">
      <c r="A925" s="250" t="n">
        <v>43431</v>
      </c>
      <c r="B925" s="250" t="s">
        <v>2005</v>
      </c>
      <c r="C925" s="250" t="s">
        <v>232</v>
      </c>
      <c r="D925" s="250" t="s">
        <v>236</v>
      </c>
      <c r="E925" s="251" t="s">
        <v>2006</v>
      </c>
      <c r="F925" s="0" t="n">
        <v>118.09</v>
      </c>
    </row>
    <row r="926" customFormat="false" ht="15" hidden="false" customHeight="false" outlineLevel="0" collapsed="false">
      <c r="A926" s="250" t="n">
        <v>43432</v>
      </c>
      <c r="B926" s="250" t="s">
        <v>2007</v>
      </c>
      <c r="C926" s="250" t="s">
        <v>232</v>
      </c>
      <c r="D926" s="250" t="s">
        <v>236</v>
      </c>
      <c r="E926" s="251" t="s">
        <v>2008</v>
      </c>
      <c r="F926" s="0" t="n">
        <v>154.8</v>
      </c>
    </row>
    <row r="927" customFormat="false" ht="15" hidden="false" customHeight="false" outlineLevel="0" collapsed="false">
      <c r="A927" s="250" t="n">
        <v>43433</v>
      </c>
      <c r="B927" s="250" t="s">
        <v>2009</v>
      </c>
      <c r="C927" s="250" t="s">
        <v>232</v>
      </c>
      <c r="D927" s="250" t="s">
        <v>236</v>
      </c>
      <c r="E927" s="251" t="s">
        <v>2010</v>
      </c>
      <c r="F927" s="0" t="n">
        <v>0.45</v>
      </c>
    </row>
    <row r="928" customFormat="false" ht="15" hidden="false" customHeight="false" outlineLevel="0" collapsed="false">
      <c r="A928" s="250" t="n">
        <v>43094</v>
      </c>
      <c r="B928" s="250" t="s">
        <v>2011</v>
      </c>
      <c r="C928" s="250" t="s">
        <v>232</v>
      </c>
      <c r="D928" s="250" t="s">
        <v>236</v>
      </c>
      <c r="E928" s="251" t="s">
        <v>2012</v>
      </c>
      <c r="F928" s="0" t="n">
        <v>0.78</v>
      </c>
    </row>
    <row r="929" customFormat="false" ht="15" hidden="false" customHeight="false" outlineLevel="0" collapsed="false">
      <c r="A929" s="250" t="n">
        <v>43093</v>
      </c>
      <c r="B929" s="250" t="s">
        <v>2013</v>
      </c>
      <c r="C929" s="250" t="s">
        <v>232</v>
      </c>
      <c r="D929" s="250" t="s">
        <v>236</v>
      </c>
      <c r="E929" s="251" t="s">
        <v>2014</v>
      </c>
      <c r="F929" s="0" t="n">
        <v>1.21</v>
      </c>
    </row>
    <row r="930" customFormat="false" ht="15" hidden="false" customHeight="false" outlineLevel="0" collapsed="false">
      <c r="A930" s="250" t="n">
        <v>1030</v>
      </c>
      <c r="B930" s="250" t="s">
        <v>2015</v>
      </c>
      <c r="C930" s="250" t="s">
        <v>232</v>
      </c>
      <c r="D930" s="250" t="s">
        <v>233</v>
      </c>
      <c r="E930" s="251" t="s">
        <v>2016</v>
      </c>
      <c r="F930" s="0" t="n">
        <v>1.54</v>
      </c>
    </row>
    <row r="931" customFormat="false" ht="15" hidden="false" customHeight="false" outlineLevel="0" collapsed="false">
      <c r="A931" s="250" t="n">
        <v>11694</v>
      </c>
      <c r="B931" s="250" t="s">
        <v>2017</v>
      </c>
      <c r="C931" s="250" t="s">
        <v>232</v>
      </c>
      <c r="D931" s="250" t="s">
        <v>236</v>
      </c>
      <c r="E931" s="251" t="s">
        <v>2018</v>
      </c>
      <c r="F931" s="0" t="n">
        <v>2.07</v>
      </c>
    </row>
    <row r="932" customFormat="false" ht="15" hidden="false" customHeight="false" outlineLevel="0" collapsed="false">
      <c r="A932" s="250" t="n">
        <v>11881</v>
      </c>
      <c r="B932" s="250" t="s">
        <v>2019</v>
      </c>
      <c r="C932" s="250" t="s">
        <v>232</v>
      </c>
      <c r="D932" s="250" t="s">
        <v>236</v>
      </c>
      <c r="E932" s="251" t="s">
        <v>760</v>
      </c>
      <c r="F932" s="0" t="n">
        <v>2.39</v>
      </c>
    </row>
    <row r="933" customFormat="false" ht="15" hidden="false" customHeight="false" outlineLevel="0" collapsed="false">
      <c r="A933" s="250" t="n">
        <v>35277</v>
      </c>
      <c r="B933" s="250" t="s">
        <v>2020</v>
      </c>
      <c r="C933" s="250" t="s">
        <v>232</v>
      </c>
      <c r="D933" s="250" t="s">
        <v>236</v>
      </c>
      <c r="E933" s="251" t="s">
        <v>2021</v>
      </c>
      <c r="F933" s="0" t="n">
        <v>4.68</v>
      </c>
    </row>
    <row r="934" customFormat="false" ht="15" hidden="false" customHeight="false" outlineLevel="0" collapsed="false">
      <c r="A934" s="250" t="n">
        <v>10521</v>
      </c>
      <c r="B934" s="250" t="s">
        <v>2022</v>
      </c>
      <c r="C934" s="250" t="s">
        <v>232</v>
      </c>
      <c r="D934" s="250" t="s">
        <v>244</v>
      </c>
      <c r="E934" s="251" t="s">
        <v>2023</v>
      </c>
      <c r="F934" s="0" t="n">
        <v>9.08</v>
      </c>
    </row>
    <row r="935" customFormat="false" ht="15" hidden="false" customHeight="false" outlineLevel="0" collapsed="false">
      <c r="A935" s="250" t="n">
        <v>10885</v>
      </c>
      <c r="B935" s="250" t="s">
        <v>2024</v>
      </c>
      <c r="C935" s="250" t="s">
        <v>232</v>
      </c>
      <c r="D935" s="250" t="s">
        <v>244</v>
      </c>
      <c r="E935" s="251" t="s">
        <v>2025</v>
      </c>
      <c r="F935" s="0" t="n">
        <v>88.31</v>
      </c>
    </row>
    <row r="936" customFormat="false" ht="15" hidden="false" customHeight="false" outlineLevel="0" collapsed="false">
      <c r="A936" s="250" t="n">
        <v>20962</v>
      </c>
      <c r="B936" s="250" t="s">
        <v>2026</v>
      </c>
      <c r="C936" s="250" t="s">
        <v>232</v>
      </c>
      <c r="D936" s="250" t="s">
        <v>244</v>
      </c>
      <c r="E936" s="251" t="s">
        <v>2027</v>
      </c>
      <c r="F936" s="0" t="n">
        <v>12.36</v>
      </c>
    </row>
    <row r="937" customFormat="false" ht="15" hidden="false" customHeight="false" outlineLevel="0" collapsed="false">
      <c r="A937" s="250" t="n">
        <v>20963</v>
      </c>
      <c r="B937" s="250" t="s">
        <v>2028</v>
      </c>
      <c r="C937" s="250" t="s">
        <v>232</v>
      </c>
      <c r="D937" s="250" t="s">
        <v>244</v>
      </c>
      <c r="E937" s="251" t="s">
        <v>1091</v>
      </c>
      <c r="F937" s="0" t="n">
        <v>21.95</v>
      </c>
    </row>
    <row r="938" customFormat="false" ht="15" hidden="false" customHeight="false" outlineLevel="0" collapsed="false">
      <c r="A938" s="250" t="n">
        <v>34643</v>
      </c>
      <c r="B938" s="250" t="s">
        <v>2029</v>
      </c>
      <c r="C938" s="250" t="s">
        <v>232</v>
      </c>
      <c r="D938" s="250" t="s">
        <v>236</v>
      </c>
      <c r="E938" s="251" t="s">
        <v>2030</v>
      </c>
      <c r="F938" s="0" t="n">
        <v>35.85</v>
      </c>
    </row>
    <row r="939" customFormat="false" ht="15" hidden="false" customHeight="false" outlineLevel="0" collapsed="false">
      <c r="A939" s="250" t="n">
        <v>41480</v>
      </c>
      <c r="B939" s="250" t="s">
        <v>2031</v>
      </c>
      <c r="C939" s="250" t="s">
        <v>232</v>
      </c>
      <c r="D939" s="250" t="s">
        <v>236</v>
      </c>
      <c r="E939" s="251" t="s">
        <v>2032</v>
      </c>
      <c r="F939" s="0" t="n">
        <v>6.08</v>
      </c>
    </row>
    <row r="940" customFormat="false" ht="15" hidden="false" customHeight="false" outlineLevel="0" collapsed="false">
      <c r="A940" s="250" t="n">
        <v>41474</v>
      </c>
      <c r="B940" s="250" t="s">
        <v>2033</v>
      </c>
      <c r="C940" s="250" t="s">
        <v>232</v>
      </c>
      <c r="D940" s="250" t="s">
        <v>236</v>
      </c>
      <c r="E940" s="251" t="s">
        <v>2034</v>
      </c>
      <c r="F940" s="0" t="n">
        <v>44.17</v>
      </c>
    </row>
    <row r="941" customFormat="false" ht="15" hidden="false" customHeight="false" outlineLevel="0" collapsed="false">
      <c r="A941" s="250" t="n">
        <v>41475</v>
      </c>
      <c r="B941" s="250" t="s">
        <v>2035</v>
      </c>
      <c r="C941" s="250" t="s">
        <v>232</v>
      </c>
      <c r="D941" s="250" t="s">
        <v>236</v>
      </c>
      <c r="E941" s="251" t="s">
        <v>2036</v>
      </c>
      <c r="F941" s="0" t="n">
        <v>10.58</v>
      </c>
    </row>
    <row r="942" customFormat="false" ht="15" hidden="false" customHeight="false" outlineLevel="0" collapsed="false">
      <c r="A942" s="250" t="n">
        <v>41476</v>
      </c>
      <c r="B942" s="250" t="s">
        <v>2037</v>
      </c>
      <c r="C942" s="250" t="s">
        <v>232</v>
      </c>
      <c r="D942" s="250" t="s">
        <v>236</v>
      </c>
      <c r="E942" s="251" t="s">
        <v>2038</v>
      </c>
      <c r="F942" s="0" t="n">
        <v>14.36</v>
      </c>
    </row>
    <row r="943" customFormat="false" ht="15" hidden="false" customHeight="false" outlineLevel="0" collapsed="false">
      <c r="A943" s="250" t="n">
        <v>2555</v>
      </c>
      <c r="B943" s="250" t="s">
        <v>2039</v>
      </c>
      <c r="C943" s="250" t="s">
        <v>232</v>
      </c>
      <c r="D943" s="250" t="s">
        <v>244</v>
      </c>
      <c r="E943" s="251" t="s">
        <v>2040</v>
      </c>
      <c r="F943" s="0" t="n">
        <v>45253.13</v>
      </c>
    </row>
    <row r="944" customFormat="false" ht="15" hidden="false" customHeight="false" outlineLevel="0" collapsed="false">
      <c r="A944" s="250" t="n">
        <v>2556</v>
      </c>
      <c r="B944" s="250" t="s">
        <v>2041</v>
      </c>
      <c r="C944" s="250" t="s">
        <v>232</v>
      </c>
      <c r="D944" s="250" t="s">
        <v>244</v>
      </c>
      <c r="E944" s="251" t="s">
        <v>2042</v>
      </c>
      <c r="F944" s="0" t="n">
        <v>51387.69</v>
      </c>
    </row>
    <row r="945" customFormat="false" ht="15" hidden="false" customHeight="false" outlineLevel="0" collapsed="false">
      <c r="A945" s="250" t="n">
        <v>2557</v>
      </c>
      <c r="B945" s="250" t="s">
        <v>2043</v>
      </c>
      <c r="C945" s="250" t="s">
        <v>232</v>
      </c>
      <c r="D945" s="250" t="s">
        <v>244</v>
      </c>
      <c r="E945" s="251" t="s">
        <v>1254</v>
      </c>
      <c r="F945" s="0" t="n">
        <v>33930.62</v>
      </c>
    </row>
    <row r="946" customFormat="false" ht="15" hidden="false" customHeight="false" outlineLevel="0" collapsed="false">
      <c r="A946" s="250" t="n">
        <v>10569</v>
      </c>
      <c r="B946" s="250" t="s">
        <v>2044</v>
      </c>
      <c r="C946" s="250" t="s">
        <v>232</v>
      </c>
      <c r="D946" s="250" t="s">
        <v>244</v>
      </c>
      <c r="E946" s="251" t="s">
        <v>1254</v>
      </c>
      <c r="F946" s="0" t="n">
        <v>40886.4</v>
      </c>
    </row>
    <row r="947" customFormat="false" ht="15" hidden="false" customHeight="false" outlineLevel="0" collapsed="false">
      <c r="A947" s="250" t="n">
        <v>39810</v>
      </c>
      <c r="B947" s="250" t="s">
        <v>2045</v>
      </c>
      <c r="C947" s="250" t="s">
        <v>232</v>
      </c>
      <c r="D947" s="250" t="s">
        <v>236</v>
      </c>
      <c r="E947" s="251" t="s">
        <v>2046</v>
      </c>
      <c r="F947" s="0" t="n">
        <v>14.46</v>
      </c>
    </row>
    <row r="948" customFormat="false" ht="15" hidden="false" customHeight="false" outlineLevel="0" collapsed="false">
      <c r="A948" s="250" t="n">
        <v>39811</v>
      </c>
      <c r="B948" s="250" t="s">
        <v>2047</v>
      </c>
      <c r="C948" s="250" t="s">
        <v>232</v>
      </c>
      <c r="D948" s="250" t="s">
        <v>236</v>
      </c>
      <c r="E948" s="251" t="s">
        <v>2048</v>
      </c>
      <c r="F948" s="0" t="n">
        <v>16.12</v>
      </c>
    </row>
    <row r="949" customFormat="false" ht="15" hidden="false" customHeight="false" outlineLevel="0" collapsed="false">
      <c r="A949" s="250" t="n">
        <v>39812</v>
      </c>
      <c r="B949" s="250" t="s">
        <v>2049</v>
      </c>
      <c r="C949" s="250" t="s">
        <v>232</v>
      </c>
      <c r="D949" s="250" t="s">
        <v>236</v>
      </c>
      <c r="E949" s="251" t="s">
        <v>2050</v>
      </c>
      <c r="F949" s="0" t="n">
        <v>743.6</v>
      </c>
    </row>
    <row r="950" customFormat="false" ht="15" hidden="false" customHeight="false" outlineLevel="0" collapsed="false">
      <c r="A950" s="250" t="n">
        <v>43096</v>
      </c>
      <c r="B950" s="250" t="s">
        <v>2051</v>
      </c>
      <c r="C950" s="250" t="s">
        <v>232</v>
      </c>
      <c r="D950" s="250" t="s">
        <v>236</v>
      </c>
      <c r="E950" s="251" t="s">
        <v>2052</v>
      </c>
      <c r="F950" s="0" t="n">
        <v>12.53</v>
      </c>
    </row>
    <row r="951" customFormat="false" ht="15" hidden="false" customHeight="false" outlineLevel="0" collapsed="false">
      <c r="A951" s="250" t="n">
        <v>43102</v>
      </c>
      <c r="B951" s="250" t="s">
        <v>2053</v>
      </c>
      <c r="C951" s="250" t="s">
        <v>232</v>
      </c>
      <c r="D951" s="250" t="s">
        <v>236</v>
      </c>
      <c r="E951" s="251" t="s">
        <v>2054</v>
      </c>
      <c r="F951" s="0" t="n">
        <v>7.95</v>
      </c>
    </row>
    <row r="952" customFormat="false" ht="15" hidden="false" customHeight="false" outlineLevel="0" collapsed="false">
      <c r="A952" s="250" t="n">
        <v>43103</v>
      </c>
      <c r="B952" s="250" t="s">
        <v>2055</v>
      </c>
      <c r="C952" s="250" t="s">
        <v>232</v>
      </c>
      <c r="D952" s="250" t="s">
        <v>236</v>
      </c>
      <c r="E952" s="251" t="s">
        <v>2056</v>
      </c>
      <c r="F952" s="0" t="n">
        <v>10.04</v>
      </c>
    </row>
    <row r="953" customFormat="false" ht="15" hidden="false" customHeight="false" outlineLevel="0" collapsed="false">
      <c r="A953" s="250" t="n">
        <v>43098</v>
      </c>
      <c r="B953" s="250" t="s">
        <v>2057</v>
      </c>
      <c r="C953" s="250" t="s">
        <v>232</v>
      </c>
      <c r="D953" s="250" t="s">
        <v>236</v>
      </c>
      <c r="E953" s="251" t="s">
        <v>2058</v>
      </c>
      <c r="F953" s="0" t="n">
        <v>13.64</v>
      </c>
    </row>
    <row r="954" customFormat="false" ht="15" hidden="false" customHeight="false" outlineLevel="0" collapsed="false">
      <c r="A954" s="250" t="n">
        <v>43097</v>
      </c>
      <c r="B954" s="250" t="s">
        <v>2059</v>
      </c>
      <c r="C954" s="250" t="s">
        <v>232</v>
      </c>
      <c r="D954" s="250" t="s">
        <v>236</v>
      </c>
      <c r="E954" s="251" t="s">
        <v>2060</v>
      </c>
      <c r="F954" s="0" t="n">
        <v>3.66</v>
      </c>
    </row>
    <row r="955" customFormat="false" ht="15" hidden="false" customHeight="false" outlineLevel="0" collapsed="false">
      <c r="A955" s="250" t="n">
        <v>43104</v>
      </c>
      <c r="B955" s="250" t="s">
        <v>2061</v>
      </c>
      <c r="C955" s="250" t="s">
        <v>232</v>
      </c>
      <c r="D955" s="250" t="s">
        <v>236</v>
      </c>
      <c r="E955" s="251" t="s">
        <v>2062</v>
      </c>
      <c r="F955" s="0" t="n">
        <v>5.38</v>
      </c>
    </row>
    <row r="956" customFormat="false" ht="15" hidden="false" customHeight="false" outlineLevel="0" collapsed="false">
      <c r="A956" s="250" t="n">
        <v>39771</v>
      </c>
      <c r="B956" s="250" t="s">
        <v>2063</v>
      </c>
      <c r="C956" s="250" t="s">
        <v>232</v>
      </c>
      <c r="D956" s="250" t="s">
        <v>244</v>
      </c>
      <c r="E956" s="251" t="s">
        <v>2064</v>
      </c>
      <c r="F956" s="0" t="n">
        <v>264</v>
      </c>
    </row>
    <row r="957" customFormat="false" ht="15" hidden="false" customHeight="false" outlineLevel="0" collapsed="false">
      <c r="A957" s="250" t="n">
        <v>39772</v>
      </c>
      <c r="B957" s="250" t="s">
        <v>2065</v>
      </c>
      <c r="C957" s="250" t="s">
        <v>232</v>
      </c>
      <c r="D957" s="250" t="s">
        <v>244</v>
      </c>
      <c r="E957" s="251" t="s">
        <v>2066</v>
      </c>
      <c r="F957" s="0" t="n">
        <v>291.9</v>
      </c>
    </row>
    <row r="958" customFormat="false" ht="15" hidden="false" customHeight="false" outlineLevel="0" collapsed="false">
      <c r="A958" s="250" t="n">
        <v>39773</v>
      </c>
      <c r="B958" s="250" t="s">
        <v>2067</v>
      </c>
      <c r="C958" s="250" t="s">
        <v>232</v>
      </c>
      <c r="D958" s="250" t="s">
        <v>244</v>
      </c>
      <c r="E958" s="251" t="s">
        <v>2068</v>
      </c>
      <c r="F958" s="0" t="n">
        <v>592.84</v>
      </c>
    </row>
    <row r="959" customFormat="false" ht="15" hidden="false" customHeight="false" outlineLevel="0" collapsed="false">
      <c r="A959" s="250" t="n">
        <v>39774</v>
      </c>
      <c r="B959" s="250" t="s">
        <v>2069</v>
      </c>
      <c r="C959" s="250" t="s">
        <v>232</v>
      </c>
      <c r="D959" s="250" t="s">
        <v>244</v>
      </c>
      <c r="E959" s="251" t="s">
        <v>2070</v>
      </c>
      <c r="F959" s="0" t="n">
        <v>665.92</v>
      </c>
    </row>
    <row r="960" customFormat="false" ht="15" hidden="false" customHeight="false" outlineLevel="0" collapsed="false">
      <c r="A960" s="250" t="n">
        <v>39775</v>
      </c>
      <c r="B960" s="250" t="s">
        <v>2071</v>
      </c>
      <c r="C960" s="250" t="s">
        <v>232</v>
      </c>
      <c r="D960" s="250" t="s">
        <v>244</v>
      </c>
      <c r="E960" s="251" t="s">
        <v>2072</v>
      </c>
      <c r="F960" s="0" t="n">
        <v>167.59</v>
      </c>
    </row>
    <row r="961" customFormat="false" ht="15" hidden="false" customHeight="false" outlineLevel="0" collapsed="false">
      <c r="A961" s="250" t="n">
        <v>39776</v>
      </c>
      <c r="B961" s="250" t="s">
        <v>2073</v>
      </c>
      <c r="C961" s="250" t="s">
        <v>232</v>
      </c>
      <c r="D961" s="250" t="s">
        <v>244</v>
      </c>
      <c r="E961" s="251" t="s">
        <v>2074</v>
      </c>
      <c r="F961" s="0" t="n">
        <v>287.4</v>
      </c>
    </row>
    <row r="962" customFormat="false" ht="15" hidden="false" customHeight="false" outlineLevel="0" collapsed="false">
      <c r="A962" s="250" t="n">
        <v>39777</v>
      </c>
      <c r="B962" s="250" t="s">
        <v>2075</v>
      </c>
      <c r="C962" s="250" t="s">
        <v>232</v>
      </c>
      <c r="D962" s="250" t="s">
        <v>244</v>
      </c>
      <c r="E962" s="251" t="s">
        <v>2076</v>
      </c>
      <c r="F962" s="0" t="n">
        <v>362.83</v>
      </c>
    </row>
    <row r="963" customFormat="false" ht="15" hidden="false" customHeight="false" outlineLevel="0" collapsed="false">
      <c r="A963" s="250" t="n">
        <v>20254</v>
      </c>
      <c r="B963" s="250" t="s">
        <v>2077</v>
      </c>
      <c r="C963" s="250" t="s">
        <v>232</v>
      </c>
      <c r="D963" s="250" t="s">
        <v>244</v>
      </c>
      <c r="E963" s="251" t="s">
        <v>2078</v>
      </c>
      <c r="F963" s="0" t="n">
        <v>3504.54</v>
      </c>
    </row>
    <row r="964" customFormat="false" ht="15" hidden="false" customHeight="false" outlineLevel="0" collapsed="false">
      <c r="A964" s="250" t="n">
        <v>20253</v>
      </c>
      <c r="B964" s="250" t="s">
        <v>2079</v>
      </c>
      <c r="C964" s="250" t="s">
        <v>232</v>
      </c>
      <c r="D964" s="250" t="s">
        <v>244</v>
      </c>
      <c r="E964" s="251" t="s">
        <v>2080</v>
      </c>
      <c r="F964" s="0" t="n">
        <v>588.69</v>
      </c>
    </row>
    <row r="965" customFormat="false" ht="15" hidden="false" customHeight="false" outlineLevel="0" collapsed="false">
      <c r="A965" s="250" t="n">
        <v>11247</v>
      </c>
      <c r="B965" s="250" t="s">
        <v>2081</v>
      </c>
      <c r="C965" s="250" t="s">
        <v>232</v>
      </c>
      <c r="D965" s="250" t="s">
        <v>244</v>
      </c>
      <c r="E965" s="251" t="s">
        <v>2082</v>
      </c>
      <c r="F965" s="0" t="n">
        <v>758.85</v>
      </c>
    </row>
    <row r="966" customFormat="false" ht="15" hidden="false" customHeight="false" outlineLevel="0" collapsed="false">
      <c r="A966" s="250" t="n">
        <v>11250</v>
      </c>
      <c r="B966" s="250" t="s">
        <v>2083</v>
      </c>
      <c r="C966" s="250" t="s">
        <v>232</v>
      </c>
      <c r="D966" s="250" t="s">
        <v>244</v>
      </c>
      <c r="E966" s="251" t="s">
        <v>2084</v>
      </c>
      <c r="F966" s="0" t="n">
        <v>1690.09</v>
      </c>
    </row>
    <row r="967" customFormat="false" ht="15" hidden="false" customHeight="false" outlineLevel="0" collapsed="false">
      <c r="A967" s="250" t="n">
        <v>11249</v>
      </c>
      <c r="B967" s="250" t="s">
        <v>2085</v>
      </c>
      <c r="C967" s="250" t="s">
        <v>232</v>
      </c>
      <c r="D967" s="250" t="s">
        <v>244</v>
      </c>
      <c r="E967" s="251" t="s">
        <v>2086</v>
      </c>
      <c r="F967" s="0" t="n">
        <v>189.39</v>
      </c>
    </row>
    <row r="968" customFormat="false" ht="15" hidden="false" customHeight="false" outlineLevel="0" collapsed="false">
      <c r="A968" s="250" t="n">
        <v>11251</v>
      </c>
      <c r="B968" s="250" t="s">
        <v>2087</v>
      </c>
      <c r="C968" s="250" t="s">
        <v>232</v>
      </c>
      <c r="D968" s="250" t="s">
        <v>244</v>
      </c>
      <c r="E968" s="251" t="s">
        <v>2088</v>
      </c>
      <c r="F968" s="0" t="n">
        <v>201.26</v>
      </c>
    </row>
    <row r="969" customFormat="false" ht="15" hidden="false" customHeight="false" outlineLevel="0" collapsed="false">
      <c r="A969" s="250" t="n">
        <v>11253</v>
      </c>
      <c r="B969" s="250" t="s">
        <v>2089</v>
      </c>
      <c r="C969" s="250" t="s">
        <v>232</v>
      </c>
      <c r="D969" s="250" t="s">
        <v>244</v>
      </c>
      <c r="E969" s="251" t="s">
        <v>2090</v>
      </c>
      <c r="F969" s="0" t="n">
        <v>30</v>
      </c>
    </row>
    <row r="970" customFormat="false" ht="15" hidden="false" customHeight="false" outlineLevel="0" collapsed="false">
      <c r="A970" s="250" t="n">
        <v>11255</v>
      </c>
      <c r="B970" s="250" t="s">
        <v>2091</v>
      </c>
      <c r="C970" s="250" t="s">
        <v>232</v>
      </c>
      <c r="D970" s="250" t="s">
        <v>244</v>
      </c>
      <c r="E970" s="251" t="s">
        <v>2092</v>
      </c>
      <c r="F970" s="0" t="n">
        <v>663.15</v>
      </c>
    </row>
    <row r="971" customFormat="false" ht="15" hidden="false" customHeight="false" outlineLevel="0" collapsed="false">
      <c r="A971" s="250" t="n">
        <v>14055</v>
      </c>
      <c r="B971" s="250" t="s">
        <v>2093</v>
      </c>
      <c r="C971" s="250" t="s">
        <v>232</v>
      </c>
      <c r="D971" s="250" t="s">
        <v>244</v>
      </c>
      <c r="E971" s="251" t="s">
        <v>2094</v>
      </c>
      <c r="F971" s="0" t="n">
        <v>280.94</v>
      </c>
    </row>
    <row r="972" customFormat="false" ht="15" hidden="false" customHeight="false" outlineLevel="0" collapsed="false">
      <c r="A972" s="250" t="n">
        <v>11256</v>
      </c>
      <c r="B972" s="250" t="s">
        <v>2095</v>
      </c>
      <c r="C972" s="250" t="s">
        <v>232</v>
      </c>
      <c r="D972" s="250" t="s">
        <v>244</v>
      </c>
      <c r="E972" s="251" t="s">
        <v>2096</v>
      </c>
      <c r="F972" s="0" t="n">
        <v>209.99</v>
      </c>
    </row>
    <row r="973" customFormat="false" ht="15" hidden="false" customHeight="false" outlineLevel="0" collapsed="false">
      <c r="A973" s="250" t="n">
        <v>1872</v>
      </c>
      <c r="B973" s="250" t="s">
        <v>2097</v>
      </c>
      <c r="C973" s="250" t="s">
        <v>232</v>
      </c>
      <c r="D973" s="250" t="s">
        <v>236</v>
      </c>
      <c r="E973" s="251" t="s">
        <v>2098</v>
      </c>
      <c r="F973" s="0" t="n">
        <v>265.62</v>
      </c>
    </row>
    <row r="974" customFormat="false" ht="15" hidden="false" customHeight="false" outlineLevel="0" collapsed="false">
      <c r="A974" s="250" t="n">
        <v>1873</v>
      </c>
      <c r="B974" s="250" t="s">
        <v>2099</v>
      </c>
      <c r="C974" s="250" t="s">
        <v>232</v>
      </c>
      <c r="D974" s="250" t="s">
        <v>236</v>
      </c>
      <c r="E974" s="251" t="s">
        <v>2100</v>
      </c>
      <c r="F974" s="0" t="n">
        <v>220</v>
      </c>
    </row>
    <row r="975" customFormat="false" ht="15" hidden="false" customHeight="false" outlineLevel="0" collapsed="false">
      <c r="A975" s="250" t="n">
        <v>39693</v>
      </c>
      <c r="B975" s="250" t="s">
        <v>2101</v>
      </c>
      <c r="C975" s="250" t="s">
        <v>232</v>
      </c>
      <c r="D975" s="250" t="s">
        <v>244</v>
      </c>
      <c r="E975" s="251" t="s">
        <v>2102</v>
      </c>
      <c r="F975" s="0" t="n">
        <v>268.74</v>
      </c>
    </row>
    <row r="976" customFormat="false" ht="15" hidden="false" customHeight="false" outlineLevel="0" collapsed="false">
      <c r="A976" s="250" t="n">
        <v>39692</v>
      </c>
      <c r="B976" s="250" t="s">
        <v>2103</v>
      </c>
      <c r="C976" s="250" t="s">
        <v>232</v>
      </c>
      <c r="D976" s="250" t="s">
        <v>244</v>
      </c>
      <c r="E976" s="251" t="s">
        <v>2104</v>
      </c>
      <c r="F976" s="0" t="n">
        <v>0.89</v>
      </c>
    </row>
    <row r="977" customFormat="false" ht="15" hidden="false" customHeight="false" outlineLevel="0" collapsed="false">
      <c r="A977" s="250" t="n">
        <v>1062</v>
      </c>
      <c r="B977" s="250" t="s">
        <v>2105</v>
      </c>
      <c r="C977" s="250" t="s">
        <v>232</v>
      </c>
      <c r="D977" s="250" t="s">
        <v>244</v>
      </c>
      <c r="E977" s="251" t="s">
        <v>2106</v>
      </c>
      <c r="F977" s="0" t="n">
        <v>0.92</v>
      </c>
    </row>
    <row r="978" customFormat="false" ht="15" hidden="false" customHeight="false" outlineLevel="0" collapsed="false">
      <c r="A978" s="250" t="n">
        <v>39686</v>
      </c>
      <c r="B978" s="250" t="s">
        <v>2107</v>
      </c>
      <c r="C978" s="250" t="s">
        <v>232</v>
      </c>
      <c r="D978" s="250" t="s">
        <v>244</v>
      </c>
      <c r="E978" s="251" t="s">
        <v>2108</v>
      </c>
      <c r="F978" s="0" t="n">
        <v>1.95</v>
      </c>
    </row>
    <row r="979" customFormat="false" ht="15" hidden="false" customHeight="false" outlineLevel="0" collapsed="false">
      <c r="A979" s="250" t="n">
        <v>43095</v>
      </c>
      <c r="B979" s="250" t="s">
        <v>2109</v>
      </c>
      <c r="C979" s="250" t="s">
        <v>232</v>
      </c>
      <c r="D979" s="250" t="s">
        <v>236</v>
      </c>
      <c r="E979" s="251" t="s">
        <v>2110</v>
      </c>
      <c r="F979" s="0" t="n">
        <v>1.95</v>
      </c>
    </row>
    <row r="980" customFormat="false" ht="15" hidden="false" customHeight="false" outlineLevel="0" collapsed="false">
      <c r="A980" s="250" t="n">
        <v>1871</v>
      </c>
      <c r="B980" s="250" t="s">
        <v>2111</v>
      </c>
      <c r="C980" s="250" t="s">
        <v>232</v>
      </c>
      <c r="D980" s="250" t="s">
        <v>236</v>
      </c>
      <c r="E980" s="251" t="s">
        <v>2112</v>
      </c>
      <c r="F980" s="0" t="n">
        <v>25.56</v>
      </c>
    </row>
    <row r="981" customFormat="false" ht="15" hidden="false" customHeight="false" outlineLevel="0" collapsed="false">
      <c r="A981" s="250" t="n">
        <v>12001</v>
      </c>
      <c r="B981" s="250" t="s">
        <v>2113</v>
      </c>
      <c r="C981" s="250" t="s">
        <v>232</v>
      </c>
      <c r="D981" s="250" t="s">
        <v>236</v>
      </c>
      <c r="E981" s="251" t="s">
        <v>2114</v>
      </c>
      <c r="F981" s="0" t="n">
        <v>31.26</v>
      </c>
    </row>
    <row r="982" customFormat="false" ht="15" hidden="false" customHeight="false" outlineLevel="0" collapsed="false">
      <c r="A982" s="250" t="n">
        <v>11882</v>
      </c>
      <c r="B982" s="250" t="s">
        <v>2115</v>
      </c>
      <c r="C982" s="250" t="s">
        <v>232</v>
      </c>
      <c r="D982" s="250" t="s">
        <v>236</v>
      </c>
      <c r="E982" s="251" t="s">
        <v>2116</v>
      </c>
      <c r="F982" s="0" t="n">
        <v>51.4</v>
      </c>
    </row>
    <row r="983" customFormat="false" ht="15" hidden="false" customHeight="false" outlineLevel="0" collapsed="false">
      <c r="A983" s="250" t="n">
        <v>1068</v>
      </c>
      <c r="B983" s="250" t="s">
        <v>2117</v>
      </c>
      <c r="C983" s="250" t="s">
        <v>232</v>
      </c>
      <c r="D983" s="250" t="s">
        <v>244</v>
      </c>
      <c r="E983" s="251" t="s">
        <v>2118</v>
      </c>
      <c r="F983" s="0" t="n">
        <v>170.39</v>
      </c>
    </row>
    <row r="984" customFormat="false" ht="15" hidden="false" customHeight="false" outlineLevel="0" collapsed="false">
      <c r="A984" s="250" t="n">
        <v>39690</v>
      </c>
      <c r="B984" s="250" t="s">
        <v>2119</v>
      </c>
      <c r="C984" s="250" t="s">
        <v>232</v>
      </c>
      <c r="D984" s="250" t="s">
        <v>244</v>
      </c>
      <c r="E984" s="251" t="s">
        <v>2120</v>
      </c>
      <c r="F984" s="0" t="n">
        <v>103.61</v>
      </c>
    </row>
    <row r="985" customFormat="false" ht="15" hidden="false" customHeight="false" outlineLevel="0" collapsed="false">
      <c r="A985" s="250" t="n">
        <v>39691</v>
      </c>
      <c r="B985" s="250" t="s">
        <v>2121</v>
      </c>
      <c r="C985" s="250" t="s">
        <v>232</v>
      </c>
      <c r="D985" s="250" t="s">
        <v>244</v>
      </c>
      <c r="E985" s="251" t="s">
        <v>2122</v>
      </c>
      <c r="F985" s="0" t="n">
        <v>152.56</v>
      </c>
    </row>
    <row r="986" customFormat="false" ht="15" hidden="false" customHeight="false" outlineLevel="0" collapsed="false">
      <c r="A986" s="250" t="n">
        <v>39808</v>
      </c>
      <c r="B986" s="250" t="s">
        <v>2123</v>
      </c>
      <c r="C986" s="250" t="s">
        <v>232</v>
      </c>
      <c r="D986" s="250" t="s">
        <v>236</v>
      </c>
      <c r="E986" s="251" t="s">
        <v>2124</v>
      </c>
      <c r="F986" s="0" t="n">
        <v>57.72</v>
      </c>
    </row>
    <row r="987" customFormat="false" ht="15" hidden="false" customHeight="false" outlineLevel="0" collapsed="false">
      <c r="A987" s="250" t="n">
        <v>39809</v>
      </c>
      <c r="B987" s="250" t="s">
        <v>2125</v>
      </c>
      <c r="C987" s="250" t="s">
        <v>232</v>
      </c>
      <c r="D987" s="250" t="s">
        <v>236</v>
      </c>
      <c r="E987" s="251" t="s">
        <v>2126</v>
      </c>
      <c r="F987" s="0" t="n">
        <v>34.19</v>
      </c>
    </row>
    <row r="988" customFormat="false" ht="15" hidden="false" customHeight="false" outlineLevel="0" collapsed="false">
      <c r="A988" s="250" t="n">
        <v>43439</v>
      </c>
      <c r="B988" s="250" t="s">
        <v>2127</v>
      </c>
      <c r="C988" s="250" t="s">
        <v>232</v>
      </c>
      <c r="D988" s="250" t="s">
        <v>236</v>
      </c>
      <c r="E988" s="251" t="s">
        <v>2128</v>
      </c>
      <c r="F988" s="0" t="n">
        <v>404.49</v>
      </c>
    </row>
    <row r="989" customFormat="false" ht="15" hidden="false" customHeight="false" outlineLevel="0" collapsed="false">
      <c r="A989" s="250" t="n">
        <v>5103</v>
      </c>
      <c r="B989" s="250" t="s">
        <v>2129</v>
      </c>
      <c r="C989" s="250" t="s">
        <v>232</v>
      </c>
      <c r="D989" s="250" t="s">
        <v>236</v>
      </c>
      <c r="E989" s="251" t="s">
        <v>2130</v>
      </c>
      <c r="F989" s="0" t="n">
        <v>18.73</v>
      </c>
    </row>
    <row r="990" customFormat="false" ht="15" hidden="false" customHeight="false" outlineLevel="0" collapsed="false">
      <c r="A990" s="250" t="n">
        <v>11880</v>
      </c>
      <c r="B990" s="250" t="s">
        <v>2131</v>
      </c>
      <c r="C990" s="250" t="s">
        <v>232</v>
      </c>
      <c r="D990" s="250" t="s">
        <v>236</v>
      </c>
      <c r="E990" s="251" t="s">
        <v>2132</v>
      </c>
      <c r="F990" s="0" t="n">
        <v>36.82</v>
      </c>
    </row>
    <row r="991" customFormat="false" ht="15" hidden="false" customHeight="false" outlineLevel="0" collapsed="false">
      <c r="A991" s="250" t="n">
        <v>11714</v>
      </c>
      <c r="B991" s="250" t="s">
        <v>2133</v>
      </c>
      <c r="C991" s="250" t="s">
        <v>232</v>
      </c>
      <c r="D991" s="250" t="s">
        <v>236</v>
      </c>
      <c r="E991" s="251" t="s">
        <v>2134</v>
      </c>
      <c r="F991" s="0" t="n">
        <v>59.18</v>
      </c>
    </row>
    <row r="992" customFormat="false" ht="15" hidden="false" customHeight="false" outlineLevel="0" collapsed="false">
      <c r="A992" s="250" t="n">
        <v>11712</v>
      </c>
      <c r="B992" s="250" t="s">
        <v>2135</v>
      </c>
      <c r="C992" s="250" t="s">
        <v>232</v>
      </c>
      <c r="D992" s="250" t="s">
        <v>233</v>
      </c>
      <c r="E992" s="251" t="s">
        <v>2136</v>
      </c>
      <c r="F992" s="0" t="n">
        <v>88.52</v>
      </c>
    </row>
    <row r="993" customFormat="false" ht="15" hidden="false" customHeight="false" outlineLevel="0" collapsed="false">
      <c r="A993" s="250" t="n">
        <v>11717</v>
      </c>
      <c r="B993" s="250" t="s">
        <v>2137</v>
      </c>
      <c r="C993" s="250" t="s">
        <v>232</v>
      </c>
      <c r="D993" s="250" t="s">
        <v>236</v>
      </c>
      <c r="E993" s="251" t="s">
        <v>2138</v>
      </c>
      <c r="F993" s="0" t="n">
        <v>118.14</v>
      </c>
    </row>
    <row r="994" customFormat="false" ht="15" hidden="false" customHeight="false" outlineLevel="0" collapsed="false">
      <c r="A994" s="250" t="n">
        <v>1106</v>
      </c>
      <c r="B994" s="250" t="s">
        <v>2139</v>
      </c>
      <c r="C994" s="250" t="s">
        <v>352</v>
      </c>
      <c r="D994" s="250" t="s">
        <v>233</v>
      </c>
      <c r="E994" s="251" t="s">
        <v>2140</v>
      </c>
      <c r="F994" s="0" t="n">
        <v>142.78</v>
      </c>
    </row>
    <row r="995" customFormat="false" ht="15" hidden="false" customHeight="false" outlineLevel="0" collapsed="false">
      <c r="A995" s="250" t="n">
        <v>11161</v>
      </c>
      <c r="B995" s="250" t="s">
        <v>2141</v>
      </c>
      <c r="C995" s="250" t="s">
        <v>352</v>
      </c>
      <c r="D995" s="250" t="s">
        <v>236</v>
      </c>
      <c r="E995" s="251" t="s">
        <v>2142</v>
      </c>
      <c r="F995" s="0" t="n">
        <v>180.97</v>
      </c>
    </row>
    <row r="996" customFormat="false" ht="15" hidden="false" customHeight="false" outlineLevel="0" collapsed="false">
      <c r="A996" s="250" t="n">
        <v>1107</v>
      </c>
      <c r="B996" s="250" t="s">
        <v>2143</v>
      </c>
      <c r="C996" s="250" t="s">
        <v>352</v>
      </c>
      <c r="D996" s="250" t="s">
        <v>236</v>
      </c>
      <c r="E996" s="251" t="s">
        <v>424</v>
      </c>
      <c r="F996" s="0" t="n">
        <v>13.13</v>
      </c>
    </row>
    <row r="997" customFormat="false" ht="15" hidden="false" customHeight="false" outlineLevel="0" collapsed="false">
      <c r="A997" s="250" t="n">
        <v>44479</v>
      </c>
      <c r="B997" s="250" t="s">
        <v>2144</v>
      </c>
      <c r="C997" s="250" t="s">
        <v>352</v>
      </c>
      <c r="D997" s="250" t="s">
        <v>236</v>
      </c>
      <c r="E997" s="251" t="s">
        <v>1423</v>
      </c>
      <c r="F997" s="0" t="n">
        <v>43.13</v>
      </c>
    </row>
    <row r="998" customFormat="false" ht="15" hidden="false" customHeight="false" outlineLevel="0" collapsed="false">
      <c r="A998" s="250" t="n">
        <v>4759</v>
      </c>
      <c r="B998" s="250" t="s">
        <v>2145</v>
      </c>
      <c r="C998" s="250" t="s">
        <v>575</v>
      </c>
      <c r="D998" s="250" t="s">
        <v>236</v>
      </c>
      <c r="E998" s="251" t="s">
        <v>2146</v>
      </c>
      <c r="F998" s="0" t="n">
        <v>829.38</v>
      </c>
    </row>
    <row r="999" customFormat="false" ht="15" hidden="false" customHeight="false" outlineLevel="0" collapsed="false">
      <c r="A999" s="250" t="n">
        <v>41068</v>
      </c>
      <c r="B999" s="250" t="s">
        <v>2147</v>
      </c>
      <c r="C999" s="250" t="s">
        <v>578</v>
      </c>
      <c r="D999" s="250" t="s">
        <v>236</v>
      </c>
      <c r="E999" s="251" t="s">
        <v>2148</v>
      </c>
      <c r="F999" s="0" t="n">
        <v>35.7</v>
      </c>
    </row>
    <row r="1000" customFormat="false" ht="15" hidden="false" customHeight="false" outlineLevel="0" collapsed="false">
      <c r="A1000" s="250" t="n">
        <v>1108</v>
      </c>
      <c r="B1000" s="250" t="s">
        <v>2149</v>
      </c>
      <c r="C1000" s="250" t="s">
        <v>253</v>
      </c>
      <c r="D1000" s="250" t="s">
        <v>244</v>
      </c>
      <c r="E1000" s="251" t="s">
        <v>2150</v>
      </c>
      <c r="F1000" s="0" t="n">
        <v>1620.08</v>
      </c>
    </row>
    <row r="1001" customFormat="false" ht="15" hidden="false" customHeight="false" outlineLevel="0" collapsed="false">
      <c r="A1001" s="250" t="n">
        <v>1117</v>
      </c>
      <c r="B1001" s="250" t="s">
        <v>2151</v>
      </c>
      <c r="C1001" s="250" t="s">
        <v>253</v>
      </c>
      <c r="D1001" s="250" t="s">
        <v>244</v>
      </c>
      <c r="E1001" s="251" t="s">
        <v>2152</v>
      </c>
      <c r="F1001" s="0" t="n">
        <v>79.09</v>
      </c>
    </row>
    <row r="1002" customFormat="false" ht="15" hidden="false" customHeight="false" outlineLevel="0" collapsed="false">
      <c r="A1002" s="250" t="n">
        <v>1118</v>
      </c>
      <c r="B1002" s="250" t="s">
        <v>2153</v>
      </c>
      <c r="C1002" s="250" t="s">
        <v>253</v>
      </c>
      <c r="D1002" s="250" t="s">
        <v>244</v>
      </c>
      <c r="E1002" s="251" t="s">
        <v>2154</v>
      </c>
      <c r="F1002" s="0" t="n">
        <v>131.06</v>
      </c>
    </row>
    <row r="1003" customFormat="false" ht="15" hidden="false" customHeight="false" outlineLevel="0" collapsed="false">
      <c r="A1003" s="250" t="n">
        <v>1110</v>
      </c>
      <c r="B1003" s="250" t="s">
        <v>2155</v>
      </c>
      <c r="C1003" s="250" t="s">
        <v>253</v>
      </c>
      <c r="D1003" s="250" t="s">
        <v>244</v>
      </c>
      <c r="E1003" s="251" t="s">
        <v>2154</v>
      </c>
      <c r="F1003" s="0" t="n">
        <v>195.93</v>
      </c>
    </row>
    <row r="1004" customFormat="false" ht="15" hidden="false" customHeight="false" outlineLevel="0" collapsed="false">
      <c r="A1004" s="250" t="n">
        <v>12618</v>
      </c>
      <c r="B1004" s="250" t="s">
        <v>2156</v>
      </c>
      <c r="C1004" s="250" t="s">
        <v>232</v>
      </c>
      <c r="D1004" s="250" t="s">
        <v>244</v>
      </c>
      <c r="E1004" s="251" t="s">
        <v>2157</v>
      </c>
      <c r="F1004" s="0" t="n">
        <v>394.15</v>
      </c>
    </row>
    <row r="1005" customFormat="false" ht="15" hidden="false" customHeight="false" outlineLevel="0" collapsed="false">
      <c r="A1005" s="250" t="n">
        <v>40784</v>
      </c>
      <c r="B1005" s="250" t="s">
        <v>2158</v>
      </c>
      <c r="C1005" s="250" t="s">
        <v>253</v>
      </c>
      <c r="D1005" s="250" t="s">
        <v>244</v>
      </c>
      <c r="E1005" s="251" t="s">
        <v>2159</v>
      </c>
      <c r="F1005" s="0" t="n">
        <v>245.43</v>
      </c>
    </row>
    <row r="1006" customFormat="false" ht="15" hidden="false" customHeight="false" outlineLevel="0" collapsed="false">
      <c r="A1006" s="250" t="n">
        <v>40782</v>
      </c>
      <c r="B1006" s="250" t="s">
        <v>2160</v>
      </c>
      <c r="C1006" s="250" t="s">
        <v>253</v>
      </c>
      <c r="D1006" s="250" t="s">
        <v>244</v>
      </c>
      <c r="E1006" s="251" t="s">
        <v>2161</v>
      </c>
      <c r="F1006" s="0" t="n">
        <v>1</v>
      </c>
    </row>
    <row r="1007" customFormat="false" ht="15" hidden="false" customHeight="false" outlineLevel="0" collapsed="false">
      <c r="A1007" s="250" t="n">
        <v>40783</v>
      </c>
      <c r="B1007" s="250" t="s">
        <v>2162</v>
      </c>
      <c r="C1007" s="250" t="s">
        <v>253</v>
      </c>
      <c r="D1007" s="250" t="s">
        <v>244</v>
      </c>
      <c r="E1007" s="251" t="s">
        <v>2163</v>
      </c>
      <c r="F1007" s="0" t="n">
        <v>1.99</v>
      </c>
    </row>
    <row r="1008" customFormat="false" ht="15" hidden="false" customHeight="false" outlineLevel="0" collapsed="false">
      <c r="A1008" s="250" t="n">
        <v>1109</v>
      </c>
      <c r="B1008" s="250" t="s">
        <v>2164</v>
      </c>
      <c r="C1008" s="250" t="s">
        <v>253</v>
      </c>
      <c r="D1008" s="250" t="s">
        <v>244</v>
      </c>
      <c r="E1008" s="251" t="s">
        <v>2150</v>
      </c>
      <c r="F1008" s="0" t="n">
        <v>1541.41</v>
      </c>
    </row>
    <row r="1009" customFormat="false" ht="15" hidden="false" customHeight="false" outlineLevel="0" collapsed="false">
      <c r="A1009" s="250" t="n">
        <v>1119</v>
      </c>
      <c r="B1009" s="250" t="s">
        <v>2165</v>
      </c>
      <c r="C1009" s="250" t="s">
        <v>253</v>
      </c>
      <c r="D1009" s="250" t="s">
        <v>244</v>
      </c>
      <c r="E1009" s="251" t="s">
        <v>2166</v>
      </c>
      <c r="F1009" s="0" t="n">
        <v>493.21</v>
      </c>
    </row>
    <row r="1010" customFormat="false" ht="15" hidden="false" customHeight="false" outlineLevel="0" collapsed="false">
      <c r="A1010" s="250" t="n">
        <v>13115</v>
      </c>
      <c r="B1010" s="250" t="s">
        <v>2167</v>
      </c>
      <c r="C1010" s="250" t="s">
        <v>253</v>
      </c>
      <c r="D1010" s="250" t="s">
        <v>236</v>
      </c>
      <c r="E1010" s="251" t="s">
        <v>2168</v>
      </c>
      <c r="F1010" s="0" t="n">
        <v>117.57</v>
      </c>
    </row>
    <row r="1011" customFormat="false" ht="15" hidden="false" customHeight="false" outlineLevel="0" collapsed="false">
      <c r="A1011" s="250" t="n">
        <v>10541</v>
      </c>
      <c r="B1011" s="250" t="s">
        <v>2169</v>
      </c>
      <c r="C1011" s="250" t="s">
        <v>253</v>
      </c>
      <c r="D1011" s="250" t="s">
        <v>236</v>
      </c>
      <c r="E1011" s="251" t="s">
        <v>2170</v>
      </c>
      <c r="F1011" s="0" t="n">
        <v>54.6</v>
      </c>
    </row>
    <row r="1012" customFormat="false" ht="15" hidden="false" customHeight="false" outlineLevel="0" collapsed="false">
      <c r="A1012" s="250" t="n">
        <v>10542</v>
      </c>
      <c r="B1012" s="250" t="s">
        <v>2171</v>
      </c>
      <c r="C1012" s="250" t="s">
        <v>253</v>
      </c>
      <c r="D1012" s="250" t="s">
        <v>236</v>
      </c>
      <c r="E1012" s="251" t="s">
        <v>2172</v>
      </c>
      <c r="F1012" s="0" t="n">
        <v>44.03</v>
      </c>
    </row>
    <row r="1013" customFormat="false" ht="15" hidden="false" customHeight="false" outlineLevel="0" collapsed="false">
      <c r="A1013" s="250" t="n">
        <v>10543</v>
      </c>
      <c r="B1013" s="250" t="s">
        <v>2173</v>
      </c>
      <c r="C1013" s="250" t="s">
        <v>253</v>
      </c>
      <c r="D1013" s="250" t="s">
        <v>236</v>
      </c>
      <c r="E1013" s="251" t="s">
        <v>2174</v>
      </c>
      <c r="F1013" s="0" t="n">
        <v>9.09</v>
      </c>
    </row>
    <row r="1014" customFormat="false" ht="15" hidden="false" customHeight="false" outlineLevel="0" collapsed="false">
      <c r="A1014" s="250" t="n">
        <v>10544</v>
      </c>
      <c r="B1014" s="250" t="s">
        <v>2175</v>
      </c>
      <c r="C1014" s="250" t="s">
        <v>253</v>
      </c>
      <c r="D1014" s="250" t="s">
        <v>236</v>
      </c>
      <c r="E1014" s="251" t="s">
        <v>2176</v>
      </c>
      <c r="F1014" s="0" t="n">
        <v>61.65</v>
      </c>
    </row>
    <row r="1015" customFormat="false" ht="15" hidden="false" customHeight="false" outlineLevel="0" collapsed="false">
      <c r="A1015" s="250" t="n">
        <v>10545</v>
      </c>
      <c r="B1015" s="250" t="s">
        <v>2177</v>
      </c>
      <c r="C1015" s="250" t="s">
        <v>253</v>
      </c>
      <c r="D1015" s="250" t="s">
        <v>236</v>
      </c>
      <c r="E1015" s="251" t="s">
        <v>2178</v>
      </c>
      <c r="F1015" s="0" t="n">
        <v>101.72</v>
      </c>
    </row>
    <row r="1016" customFormat="false" ht="15" hidden="false" customHeight="false" outlineLevel="0" collapsed="false">
      <c r="A1016" s="250" t="n">
        <v>38365</v>
      </c>
      <c r="B1016" s="250" t="s">
        <v>2179</v>
      </c>
      <c r="C1016" s="250" t="s">
        <v>243</v>
      </c>
      <c r="D1016" s="250" t="s">
        <v>236</v>
      </c>
      <c r="E1016" s="251" t="s">
        <v>2180</v>
      </c>
      <c r="F1016" s="0" t="n">
        <v>156.31</v>
      </c>
    </row>
    <row r="1017" customFormat="false" ht="15" hidden="false" customHeight="false" outlineLevel="0" collapsed="false">
      <c r="A1017" s="250" t="n">
        <v>37745</v>
      </c>
      <c r="B1017" s="250" t="s">
        <v>2181</v>
      </c>
      <c r="C1017" s="250" t="s">
        <v>232</v>
      </c>
      <c r="D1017" s="250" t="s">
        <v>244</v>
      </c>
      <c r="E1017" s="251" t="s">
        <v>2182</v>
      </c>
      <c r="F1017" s="0" t="n">
        <v>253.09</v>
      </c>
    </row>
    <row r="1018" customFormat="false" ht="15" hidden="false" customHeight="false" outlineLevel="0" collapsed="false">
      <c r="A1018" s="250" t="n">
        <v>37754</v>
      </c>
      <c r="B1018" s="250" t="s">
        <v>2183</v>
      </c>
      <c r="C1018" s="250" t="s">
        <v>232</v>
      </c>
      <c r="D1018" s="250" t="s">
        <v>244</v>
      </c>
      <c r="E1018" s="251" t="s">
        <v>2184</v>
      </c>
      <c r="F1018" s="0" t="n">
        <v>112.28</v>
      </c>
    </row>
    <row r="1019" customFormat="false" ht="15" hidden="false" customHeight="false" outlineLevel="0" collapsed="false">
      <c r="A1019" s="250" t="n">
        <v>37748</v>
      </c>
      <c r="B1019" s="250" t="s">
        <v>2185</v>
      </c>
      <c r="C1019" s="250" t="s">
        <v>232</v>
      </c>
      <c r="D1019" s="250" t="s">
        <v>244</v>
      </c>
      <c r="E1019" s="251" t="s">
        <v>2186</v>
      </c>
      <c r="F1019" s="0" t="n">
        <v>1.8</v>
      </c>
    </row>
    <row r="1020" customFormat="false" ht="15" hidden="false" customHeight="false" outlineLevel="0" collapsed="false">
      <c r="A1020" s="250" t="n">
        <v>37761</v>
      </c>
      <c r="B1020" s="250" t="s">
        <v>2187</v>
      </c>
      <c r="C1020" s="250" t="s">
        <v>232</v>
      </c>
      <c r="D1020" s="250" t="s">
        <v>244</v>
      </c>
      <c r="E1020" s="251" t="s">
        <v>2188</v>
      </c>
      <c r="F1020" s="0" t="n">
        <v>2.6</v>
      </c>
    </row>
    <row r="1021" customFormat="false" ht="15" hidden="false" customHeight="false" outlineLevel="0" collapsed="false">
      <c r="A1021" s="250" t="n">
        <v>37757</v>
      </c>
      <c r="B1021" s="250" t="s">
        <v>2189</v>
      </c>
      <c r="C1021" s="250" t="s">
        <v>232</v>
      </c>
      <c r="D1021" s="250" t="s">
        <v>244</v>
      </c>
      <c r="E1021" s="251" t="s">
        <v>2190</v>
      </c>
      <c r="F1021" s="0" t="n">
        <v>61.65</v>
      </c>
    </row>
    <row r="1022" customFormat="false" ht="15" hidden="false" customHeight="false" outlineLevel="0" collapsed="false">
      <c r="A1022" s="250" t="n">
        <v>37759</v>
      </c>
      <c r="B1022" s="250" t="s">
        <v>2191</v>
      </c>
      <c r="C1022" s="250" t="s">
        <v>232</v>
      </c>
      <c r="D1022" s="250" t="s">
        <v>244</v>
      </c>
      <c r="E1022" s="251" t="s">
        <v>2192</v>
      </c>
      <c r="F1022" s="0" t="n">
        <v>1031.02</v>
      </c>
    </row>
    <row r="1023" customFormat="false" ht="15" hidden="false" customHeight="false" outlineLevel="0" collapsed="false">
      <c r="A1023" s="250" t="n">
        <v>37766</v>
      </c>
      <c r="B1023" s="250" t="s">
        <v>2193</v>
      </c>
      <c r="C1023" s="250" t="s">
        <v>232</v>
      </c>
      <c r="D1023" s="250" t="s">
        <v>244</v>
      </c>
      <c r="E1023" s="251" t="s">
        <v>2194</v>
      </c>
      <c r="F1023" s="0" t="n">
        <v>1729.7</v>
      </c>
    </row>
    <row r="1024" customFormat="false" ht="15" hidden="false" customHeight="false" outlineLevel="0" collapsed="false">
      <c r="A1024" s="250" t="n">
        <v>37752</v>
      </c>
      <c r="B1024" s="250" t="s">
        <v>2195</v>
      </c>
      <c r="C1024" s="250" t="s">
        <v>232</v>
      </c>
      <c r="D1024" s="250" t="s">
        <v>244</v>
      </c>
      <c r="E1024" s="251" t="s">
        <v>2196</v>
      </c>
      <c r="F1024" s="0" t="n">
        <v>2175.48</v>
      </c>
    </row>
    <row r="1025" customFormat="false" ht="15" hidden="false" customHeight="false" outlineLevel="0" collapsed="false">
      <c r="A1025" s="250" t="n">
        <v>37760</v>
      </c>
      <c r="B1025" s="250" t="s">
        <v>2197</v>
      </c>
      <c r="C1025" s="250" t="s">
        <v>232</v>
      </c>
      <c r="D1025" s="250" t="s">
        <v>244</v>
      </c>
      <c r="E1025" s="251" t="s">
        <v>2198</v>
      </c>
      <c r="F1025" s="0" t="n">
        <v>58.62</v>
      </c>
    </row>
    <row r="1026" customFormat="false" ht="15" hidden="false" customHeight="false" outlineLevel="0" collapsed="false">
      <c r="A1026" s="250" t="n">
        <v>37765</v>
      </c>
      <c r="B1026" s="250" t="s">
        <v>2199</v>
      </c>
      <c r="C1026" s="250" t="s">
        <v>232</v>
      </c>
      <c r="D1026" s="250" t="s">
        <v>244</v>
      </c>
      <c r="E1026" s="251" t="s">
        <v>2200</v>
      </c>
      <c r="F1026" s="0" t="n">
        <v>139.04</v>
      </c>
    </row>
    <row r="1027" customFormat="false" ht="15" hidden="false" customHeight="false" outlineLevel="0" collapsed="false">
      <c r="A1027" s="250" t="n">
        <v>37746</v>
      </c>
      <c r="B1027" s="250" t="s">
        <v>2201</v>
      </c>
      <c r="C1027" s="250" t="s">
        <v>232</v>
      </c>
      <c r="D1027" s="250" t="s">
        <v>244</v>
      </c>
      <c r="E1027" s="251" t="s">
        <v>2202</v>
      </c>
      <c r="F1027" s="0" t="n">
        <v>19.73</v>
      </c>
    </row>
    <row r="1028" customFormat="false" ht="15" hidden="false" customHeight="false" outlineLevel="0" collapsed="false">
      <c r="A1028" s="250" t="n">
        <v>37750</v>
      </c>
      <c r="B1028" s="250" t="s">
        <v>2203</v>
      </c>
      <c r="C1028" s="250" t="s">
        <v>232</v>
      </c>
      <c r="D1028" s="250" t="s">
        <v>244</v>
      </c>
      <c r="E1028" s="251" t="s">
        <v>2204</v>
      </c>
      <c r="F1028" s="0" t="n">
        <v>8.42</v>
      </c>
    </row>
    <row r="1029" customFormat="false" ht="15" hidden="false" customHeight="false" outlineLevel="0" collapsed="false">
      <c r="A1029" s="250" t="n">
        <v>37753</v>
      </c>
      <c r="B1029" s="250" t="s">
        <v>2205</v>
      </c>
      <c r="C1029" s="250" t="s">
        <v>232</v>
      </c>
      <c r="D1029" s="250" t="s">
        <v>244</v>
      </c>
      <c r="E1029" s="251" t="s">
        <v>2206</v>
      </c>
      <c r="F1029" s="0" t="n">
        <v>8.54</v>
      </c>
    </row>
    <row r="1030" customFormat="false" ht="15" hidden="false" customHeight="false" outlineLevel="0" collapsed="false">
      <c r="A1030" s="250" t="n">
        <v>37756</v>
      </c>
      <c r="B1030" s="250" t="s">
        <v>2207</v>
      </c>
      <c r="C1030" s="250" t="s">
        <v>232</v>
      </c>
      <c r="D1030" s="250" t="s">
        <v>244</v>
      </c>
      <c r="E1030" s="251" t="s">
        <v>2188</v>
      </c>
      <c r="F1030" s="0" t="n">
        <v>19.9</v>
      </c>
    </row>
    <row r="1031" customFormat="false" ht="15" hidden="false" customHeight="false" outlineLevel="0" collapsed="false">
      <c r="A1031" s="250" t="n">
        <v>37755</v>
      </c>
      <c r="B1031" s="250" t="s">
        <v>2208</v>
      </c>
      <c r="C1031" s="250" t="s">
        <v>232</v>
      </c>
      <c r="D1031" s="250" t="s">
        <v>244</v>
      </c>
      <c r="E1031" s="251" t="s">
        <v>2209</v>
      </c>
      <c r="F1031" s="0" t="n">
        <v>21.62</v>
      </c>
    </row>
    <row r="1032" customFormat="false" ht="15" hidden="false" customHeight="false" outlineLevel="0" collapsed="false">
      <c r="A1032" s="250" t="n">
        <v>37758</v>
      </c>
      <c r="B1032" s="250" t="s">
        <v>2210</v>
      </c>
      <c r="C1032" s="250" t="s">
        <v>232</v>
      </c>
      <c r="D1032" s="250" t="s">
        <v>244</v>
      </c>
      <c r="E1032" s="251" t="s">
        <v>2211</v>
      </c>
      <c r="F1032" s="0" t="n">
        <v>26.9</v>
      </c>
    </row>
    <row r="1033" customFormat="false" ht="15" hidden="false" customHeight="false" outlineLevel="0" collapsed="false">
      <c r="A1033" s="250" t="n">
        <v>37747</v>
      </c>
      <c r="B1033" s="250" t="s">
        <v>2212</v>
      </c>
      <c r="C1033" s="250" t="s">
        <v>232</v>
      </c>
      <c r="D1033" s="250" t="s">
        <v>244</v>
      </c>
      <c r="E1033" s="251" t="s">
        <v>2213</v>
      </c>
      <c r="F1033" s="0" t="n">
        <v>30.95</v>
      </c>
    </row>
    <row r="1034" customFormat="false" ht="15" hidden="false" customHeight="false" outlineLevel="0" collapsed="false">
      <c r="A1034" s="250" t="n">
        <v>37767</v>
      </c>
      <c r="B1034" s="250" t="s">
        <v>2214</v>
      </c>
      <c r="C1034" s="250" t="s">
        <v>232</v>
      </c>
      <c r="D1034" s="250" t="s">
        <v>244</v>
      </c>
      <c r="E1034" s="251" t="s">
        <v>2215</v>
      </c>
      <c r="F1034" s="0" t="n">
        <v>55.64</v>
      </c>
    </row>
    <row r="1035" customFormat="false" ht="15" hidden="false" customHeight="false" outlineLevel="0" collapsed="false">
      <c r="A1035" s="250" t="n">
        <v>37751</v>
      </c>
      <c r="B1035" s="250" t="s">
        <v>2216</v>
      </c>
      <c r="C1035" s="250" t="s">
        <v>232</v>
      </c>
      <c r="D1035" s="250" t="s">
        <v>244</v>
      </c>
      <c r="E1035" s="251" t="s">
        <v>2215</v>
      </c>
      <c r="F1035" s="0" t="n">
        <v>0.73</v>
      </c>
    </row>
    <row r="1036" customFormat="false" ht="15" hidden="false" customHeight="false" outlineLevel="0" collapsed="false">
      <c r="A1036" s="250" t="n">
        <v>37749</v>
      </c>
      <c r="B1036" s="250" t="s">
        <v>2217</v>
      </c>
      <c r="C1036" s="250" t="s">
        <v>232</v>
      </c>
      <c r="D1036" s="250" t="s">
        <v>244</v>
      </c>
      <c r="E1036" s="251" t="s">
        <v>2218</v>
      </c>
      <c r="F1036" s="0" t="n">
        <v>1.22</v>
      </c>
    </row>
    <row r="1037" customFormat="false" ht="15" hidden="false" customHeight="false" outlineLevel="0" collapsed="false">
      <c r="A1037" s="250" t="n">
        <v>1159</v>
      </c>
      <c r="B1037" s="250" t="s">
        <v>2219</v>
      </c>
      <c r="C1037" s="250" t="s">
        <v>232</v>
      </c>
      <c r="D1037" s="250" t="s">
        <v>233</v>
      </c>
      <c r="E1037" s="251" t="s">
        <v>2220</v>
      </c>
      <c r="F1037" s="0" t="n">
        <v>0.62</v>
      </c>
    </row>
    <row r="1038" customFormat="false" ht="15" hidden="false" customHeight="false" outlineLevel="0" collapsed="false">
      <c r="A1038" s="250" t="n">
        <v>12114</v>
      </c>
      <c r="B1038" s="250" t="s">
        <v>2221</v>
      </c>
      <c r="C1038" s="250" t="s">
        <v>232</v>
      </c>
      <c r="D1038" s="250" t="s">
        <v>236</v>
      </c>
      <c r="E1038" s="251" t="s">
        <v>2222</v>
      </c>
      <c r="F1038" s="0" t="n">
        <v>17.14</v>
      </c>
    </row>
    <row r="1039" customFormat="false" ht="15" hidden="false" customHeight="false" outlineLevel="0" collapsed="false">
      <c r="A1039" s="250" t="n">
        <v>38106</v>
      </c>
      <c r="B1039" s="250" t="s">
        <v>2223</v>
      </c>
      <c r="C1039" s="250" t="s">
        <v>232</v>
      </c>
      <c r="D1039" s="250" t="s">
        <v>236</v>
      </c>
      <c r="E1039" s="251" t="s">
        <v>2224</v>
      </c>
      <c r="F1039" s="0" t="n">
        <v>3033.25</v>
      </c>
    </row>
    <row r="1040" customFormat="false" ht="15" hidden="false" customHeight="false" outlineLevel="0" collapsed="false">
      <c r="A1040" s="250" t="n">
        <v>38085</v>
      </c>
      <c r="B1040" s="250" t="s">
        <v>2225</v>
      </c>
      <c r="C1040" s="250" t="s">
        <v>232</v>
      </c>
      <c r="D1040" s="250" t="s">
        <v>236</v>
      </c>
      <c r="E1040" s="251" t="s">
        <v>2226</v>
      </c>
      <c r="F1040" s="0" t="n">
        <v>0.08</v>
      </c>
    </row>
    <row r="1041" customFormat="false" ht="15" hidden="false" customHeight="false" outlineLevel="0" collapsed="false">
      <c r="A1041" s="250" t="n">
        <v>38599</v>
      </c>
      <c r="B1041" s="250" t="s">
        <v>2227</v>
      </c>
      <c r="C1041" s="250" t="s">
        <v>232</v>
      </c>
      <c r="D1041" s="250" t="s">
        <v>236</v>
      </c>
      <c r="E1041" s="251" t="s">
        <v>2228</v>
      </c>
      <c r="F1041" s="0" t="n">
        <v>13.32</v>
      </c>
    </row>
    <row r="1042" customFormat="false" ht="15" hidden="false" customHeight="false" outlineLevel="0" collapsed="false">
      <c r="A1042" s="250" t="n">
        <v>38596</v>
      </c>
      <c r="B1042" s="250" t="s">
        <v>2229</v>
      </c>
      <c r="C1042" s="250" t="s">
        <v>232</v>
      </c>
      <c r="D1042" s="250" t="s">
        <v>236</v>
      </c>
      <c r="E1042" s="251" t="s">
        <v>2230</v>
      </c>
      <c r="F1042" s="0" t="n">
        <v>2356.43</v>
      </c>
    </row>
    <row r="1043" customFormat="false" ht="15" hidden="false" customHeight="false" outlineLevel="0" collapsed="false">
      <c r="A1043" s="250" t="n">
        <v>38600</v>
      </c>
      <c r="B1043" s="250" t="s">
        <v>2231</v>
      </c>
      <c r="C1043" s="250" t="s">
        <v>232</v>
      </c>
      <c r="D1043" s="250" t="s">
        <v>236</v>
      </c>
      <c r="E1043" s="251" t="s">
        <v>2232</v>
      </c>
      <c r="F1043" s="0" t="n">
        <v>16.81</v>
      </c>
    </row>
    <row r="1044" customFormat="false" ht="15" hidden="false" customHeight="false" outlineLevel="0" collapsed="false">
      <c r="A1044" s="250" t="n">
        <v>38597</v>
      </c>
      <c r="B1044" s="250" t="s">
        <v>2233</v>
      </c>
      <c r="C1044" s="250" t="s">
        <v>232</v>
      </c>
      <c r="D1044" s="250" t="s">
        <v>236</v>
      </c>
      <c r="E1044" s="251" t="s">
        <v>2234</v>
      </c>
      <c r="F1044" s="0" t="n">
        <v>16.94</v>
      </c>
    </row>
    <row r="1045" customFormat="false" ht="15" hidden="false" customHeight="false" outlineLevel="0" collapsed="false">
      <c r="A1045" s="250" t="n">
        <v>659</v>
      </c>
      <c r="B1045" s="250" t="s">
        <v>2235</v>
      </c>
      <c r="C1045" s="250" t="s">
        <v>232</v>
      </c>
      <c r="D1045" s="250" t="s">
        <v>236</v>
      </c>
      <c r="E1045" s="251" t="s">
        <v>1217</v>
      </c>
      <c r="F1045" s="0" t="n">
        <v>20.02</v>
      </c>
    </row>
    <row r="1046" customFormat="false" ht="15" hidden="false" customHeight="false" outlineLevel="0" collapsed="false">
      <c r="A1046" s="250" t="n">
        <v>660</v>
      </c>
      <c r="B1046" s="250" t="s">
        <v>2236</v>
      </c>
      <c r="C1046" s="250" t="s">
        <v>232</v>
      </c>
      <c r="D1046" s="250" t="s">
        <v>236</v>
      </c>
      <c r="E1046" s="251" t="s">
        <v>2237</v>
      </c>
      <c r="F1046" s="0" t="n">
        <v>20.02</v>
      </c>
    </row>
    <row r="1047" customFormat="false" ht="15" hidden="false" customHeight="false" outlineLevel="0" collapsed="false">
      <c r="A1047" s="250" t="n">
        <v>658</v>
      </c>
      <c r="B1047" s="250" t="s">
        <v>2238</v>
      </c>
      <c r="C1047" s="250" t="s">
        <v>232</v>
      </c>
      <c r="D1047" s="250" t="s">
        <v>236</v>
      </c>
      <c r="E1047" s="251" t="s">
        <v>2239</v>
      </c>
      <c r="F1047" s="0" t="n">
        <v>36.79</v>
      </c>
    </row>
    <row r="1048" customFormat="false" ht="15" hidden="false" customHeight="false" outlineLevel="0" collapsed="false">
      <c r="A1048" s="250" t="n">
        <v>38548</v>
      </c>
      <c r="B1048" s="250" t="s">
        <v>2240</v>
      </c>
      <c r="C1048" s="250" t="s">
        <v>232</v>
      </c>
      <c r="D1048" s="250" t="s">
        <v>236</v>
      </c>
      <c r="E1048" s="251" t="s">
        <v>2241</v>
      </c>
      <c r="F1048" s="0" t="n">
        <v>55.24</v>
      </c>
    </row>
    <row r="1049" customFormat="false" ht="15" hidden="false" customHeight="false" outlineLevel="0" collapsed="false">
      <c r="A1049" s="250" t="n">
        <v>34649</v>
      </c>
      <c r="B1049" s="250" t="s">
        <v>2242</v>
      </c>
      <c r="C1049" s="250" t="s">
        <v>232</v>
      </c>
      <c r="D1049" s="250" t="s">
        <v>236</v>
      </c>
      <c r="E1049" s="251" t="s">
        <v>2243</v>
      </c>
      <c r="F1049" s="0" t="n">
        <v>21.67</v>
      </c>
    </row>
    <row r="1050" customFormat="false" ht="15" hidden="false" customHeight="false" outlineLevel="0" collapsed="false">
      <c r="A1050" s="250" t="n">
        <v>34655</v>
      </c>
      <c r="B1050" s="250" t="s">
        <v>2244</v>
      </c>
      <c r="C1050" s="250" t="s">
        <v>232</v>
      </c>
      <c r="D1050" s="250" t="s">
        <v>236</v>
      </c>
      <c r="E1050" s="251" t="s">
        <v>2100</v>
      </c>
      <c r="F1050" s="0" t="n">
        <v>28.24</v>
      </c>
    </row>
    <row r="1051" customFormat="false" ht="15" hidden="false" customHeight="false" outlineLevel="0" collapsed="false">
      <c r="A1051" s="250" t="n">
        <v>40607</v>
      </c>
      <c r="B1051" s="250" t="s">
        <v>2245</v>
      </c>
      <c r="C1051" s="250" t="s">
        <v>232</v>
      </c>
      <c r="D1051" s="250" t="s">
        <v>244</v>
      </c>
      <c r="E1051" s="251" t="s">
        <v>1246</v>
      </c>
      <c r="F1051" s="0" t="n">
        <v>16.81</v>
      </c>
    </row>
    <row r="1052" customFormat="false" ht="15" hidden="false" customHeight="false" outlineLevel="0" collapsed="false">
      <c r="A1052" s="250" t="n">
        <v>567</v>
      </c>
      <c r="B1052" s="250" t="s">
        <v>2246</v>
      </c>
      <c r="C1052" s="250" t="s">
        <v>253</v>
      </c>
      <c r="D1052" s="250" t="s">
        <v>236</v>
      </c>
      <c r="E1052" s="251" t="s">
        <v>2247</v>
      </c>
      <c r="F1052" s="0" t="n">
        <v>10.83</v>
      </c>
    </row>
    <row r="1053" customFormat="false" ht="15" hidden="false" customHeight="false" outlineLevel="0" collapsed="false">
      <c r="A1053" s="250" t="n">
        <v>574</v>
      </c>
      <c r="B1053" s="250" t="s">
        <v>2248</v>
      </c>
      <c r="C1053" s="250" t="s">
        <v>253</v>
      </c>
      <c r="D1053" s="250" t="s">
        <v>236</v>
      </c>
      <c r="E1053" s="251" t="s">
        <v>2249</v>
      </c>
      <c r="F1053" s="0" t="n">
        <v>14.58</v>
      </c>
    </row>
    <row r="1054" customFormat="false" ht="15" hidden="false" customHeight="false" outlineLevel="0" collapsed="false">
      <c r="A1054" s="250" t="n">
        <v>568</v>
      </c>
      <c r="B1054" s="250" t="s">
        <v>2250</v>
      </c>
      <c r="C1054" s="250" t="s">
        <v>253</v>
      </c>
      <c r="D1054" s="250" t="s">
        <v>236</v>
      </c>
      <c r="E1054" s="251" t="s">
        <v>2251</v>
      </c>
      <c r="F1054" s="0" t="n">
        <v>16.93</v>
      </c>
    </row>
    <row r="1055" customFormat="false" ht="15" hidden="false" customHeight="false" outlineLevel="0" collapsed="false">
      <c r="A1055" s="250" t="n">
        <v>585</v>
      </c>
      <c r="B1055" s="250" t="s">
        <v>2252</v>
      </c>
      <c r="C1055" s="250" t="s">
        <v>352</v>
      </c>
      <c r="D1055" s="250" t="s">
        <v>244</v>
      </c>
      <c r="E1055" s="251" t="s">
        <v>2253</v>
      </c>
      <c r="F1055" s="0" t="n">
        <v>32.85</v>
      </c>
    </row>
    <row r="1056" customFormat="false" ht="15" hidden="false" customHeight="false" outlineLevel="0" collapsed="false">
      <c r="A1056" s="250" t="n">
        <v>4777</v>
      </c>
      <c r="B1056" s="250" t="s">
        <v>2254</v>
      </c>
      <c r="C1056" s="250" t="s">
        <v>352</v>
      </c>
      <c r="D1056" s="250" t="s">
        <v>244</v>
      </c>
      <c r="E1056" s="251" t="s">
        <v>2255</v>
      </c>
      <c r="F1056" s="0" t="n">
        <v>39.5</v>
      </c>
    </row>
    <row r="1057" customFormat="false" ht="15" hidden="false" customHeight="false" outlineLevel="0" collapsed="false">
      <c r="A1057" s="250" t="n">
        <v>587</v>
      </c>
      <c r="B1057" s="250" t="s">
        <v>2256</v>
      </c>
      <c r="C1057" s="250" t="s">
        <v>352</v>
      </c>
      <c r="D1057" s="250" t="s">
        <v>244</v>
      </c>
      <c r="E1057" s="251" t="s">
        <v>2257</v>
      </c>
      <c r="F1057" s="0" t="n">
        <v>60.59</v>
      </c>
    </row>
    <row r="1058" customFormat="false" ht="15" hidden="false" customHeight="false" outlineLevel="0" collapsed="false">
      <c r="A1058" s="250" t="n">
        <v>590</v>
      </c>
      <c r="B1058" s="250" t="s">
        <v>2258</v>
      </c>
      <c r="C1058" s="250" t="s">
        <v>352</v>
      </c>
      <c r="D1058" s="250" t="s">
        <v>244</v>
      </c>
      <c r="E1058" s="251" t="s">
        <v>2259</v>
      </c>
      <c r="F1058" s="0" t="n">
        <v>23.32</v>
      </c>
    </row>
    <row r="1059" customFormat="false" ht="15" hidden="false" customHeight="false" outlineLevel="0" collapsed="false">
      <c r="A1059" s="250" t="n">
        <v>592</v>
      </c>
      <c r="B1059" s="250" t="s">
        <v>2260</v>
      </c>
      <c r="C1059" s="250" t="s">
        <v>352</v>
      </c>
      <c r="D1059" s="250" t="s">
        <v>244</v>
      </c>
      <c r="E1059" s="251" t="s">
        <v>2257</v>
      </c>
      <c r="F1059" s="0" t="n">
        <v>1.27</v>
      </c>
    </row>
    <row r="1060" customFormat="false" ht="15" hidden="false" customHeight="false" outlineLevel="0" collapsed="false">
      <c r="A1060" s="250" t="n">
        <v>586</v>
      </c>
      <c r="B1060" s="250" t="s">
        <v>2261</v>
      </c>
      <c r="C1060" s="250" t="s">
        <v>253</v>
      </c>
      <c r="D1060" s="250" t="s">
        <v>244</v>
      </c>
      <c r="E1060" s="251" t="s">
        <v>460</v>
      </c>
      <c r="F1060" s="0" t="n">
        <v>247700</v>
      </c>
    </row>
    <row r="1061" customFormat="false" ht="15" hidden="false" customHeight="false" outlineLevel="0" collapsed="false">
      <c r="A1061" s="250" t="n">
        <v>591</v>
      </c>
      <c r="B1061" s="250" t="s">
        <v>2262</v>
      </c>
      <c r="C1061" s="250" t="s">
        <v>352</v>
      </c>
      <c r="D1061" s="250" t="s">
        <v>244</v>
      </c>
      <c r="E1061" s="251" t="s">
        <v>2253</v>
      </c>
      <c r="F1061" s="0" t="n">
        <v>258674.05</v>
      </c>
    </row>
    <row r="1062" customFormat="false" ht="15" hidden="false" customHeight="false" outlineLevel="0" collapsed="false">
      <c r="A1062" s="250" t="n">
        <v>588</v>
      </c>
      <c r="B1062" s="250" t="s">
        <v>2263</v>
      </c>
      <c r="C1062" s="250" t="s">
        <v>253</v>
      </c>
      <c r="D1062" s="250" t="s">
        <v>244</v>
      </c>
      <c r="E1062" s="251" t="s">
        <v>2264</v>
      </c>
      <c r="F1062" s="0" t="n">
        <v>263338.01</v>
      </c>
    </row>
    <row r="1063" customFormat="false" ht="15" hidden="false" customHeight="false" outlineLevel="0" collapsed="false">
      <c r="A1063" s="250" t="n">
        <v>589</v>
      </c>
      <c r="B1063" s="250" t="s">
        <v>2265</v>
      </c>
      <c r="C1063" s="250" t="s">
        <v>253</v>
      </c>
      <c r="D1063" s="250" t="s">
        <v>244</v>
      </c>
      <c r="E1063" s="251" t="s">
        <v>2266</v>
      </c>
      <c r="F1063" s="0" t="n">
        <v>217913.28</v>
      </c>
    </row>
    <row r="1064" customFormat="false" ht="15" hidden="false" customHeight="false" outlineLevel="0" collapsed="false">
      <c r="A1064" s="250" t="n">
        <v>584</v>
      </c>
      <c r="B1064" s="250" t="s">
        <v>2267</v>
      </c>
      <c r="C1064" s="250" t="s">
        <v>253</v>
      </c>
      <c r="D1064" s="250" t="s">
        <v>244</v>
      </c>
      <c r="E1064" s="251" t="s">
        <v>2268</v>
      </c>
      <c r="F1064" s="0" t="n">
        <v>303354.1</v>
      </c>
    </row>
    <row r="1065" customFormat="false" ht="15" hidden="false" customHeight="false" outlineLevel="0" collapsed="false">
      <c r="A1065" s="250" t="n">
        <v>1165</v>
      </c>
      <c r="B1065" s="250" t="s">
        <v>2269</v>
      </c>
      <c r="C1065" s="250" t="s">
        <v>232</v>
      </c>
      <c r="D1065" s="250" t="s">
        <v>244</v>
      </c>
      <c r="E1065" s="251" t="s">
        <v>2270</v>
      </c>
      <c r="F1065" s="0" t="n">
        <v>304529.91</v>
      </c>
    </row>
    <row r="1066" customFormat="false" ht="15" hidden="false" customHeight="false" outlineLevel="0" collapsed="false">
      <c r="A1066" s="250" t="n">
        <v>1164</v>
      </c>
      <c r="B1066" s="250" t="s">
        <v>2271</v>
      </c>
      <c r="C1066" s="250" t="s">
        <v>232</v>
      </c>
      <c r="D1066" s="250" t="s">
        <v>244</v>
      </c>
      <c r="E1066" s="251" t="s">
        <v>663</v>
      </c>
      <c r="F1066" s="0" t="n">
        <v>304529.88</v>
      </c>
    </row>
    <row r="1067" customFormat="false" ht="15" hidden="false" customHeight="false" outlineLevel="0" collapsed="false">
      <c r="A1067" s="250" t="n">
        <v>1162</v>
      </c>
      <c r="B1067" s="250" t="s">
        <v>2272</v>
      </c>
      <c r="C1067" s="250" t="s">
        <v>232</v>
      </c>
      <c r="D1067" s="250" t="s">
        <v>244</v>
      </c>
      <c r="E1067" s="251" t="s">
        <v>2273</v>
      </c>
      <c r="F1067" s="0" t="n">
        <v>276154.14</v>
      </c>
    </row>
    <row r="1068" customFormat="false" ht="15" hidden="false" customHeight="false" outlineLevel="0" collapsed="false">
      <c r="A1068" s="250" t="n">
        <v>12395</v>
      </c>
      <c r="B1068" s="250" t="s">
        <v>2274</v>
      </c>
      <c r="C1068" s="250" t="s">
        <v>232</v>
      </c>
      <c r="D1068" s="250" t="s">
        <v>244</v>
      </c>
      <c r="E1068" s="251" t="s">
        <v>2275</v>
      </c>
      <c r="F1068" s="0" t="n">
        <v>290812.33</v>
      </c>
    </row>
    <row r="1069" customFormat="false" ht="15" hidden="false" customHeight="false" outlineLevel="0" collapsed="false">
      <c r="A1069" s="250" t="n">
        <v>1170</v>
      </c>
      <c r="B1069" s="250" t="s">
        <v>2276</v>
      </c>
      <c r="C1069" s="250" t="s">
        <v>232</v>
      </c>
      <c r="D1069" s="250" t="s">
        <v>244</v>
      </c>
      <c r="E1069" s="251" t="s">
        <v>2277</v>
      </c>
      <c r="F1069" s="0" t="n">
        <v>203019.94</v>
      </c>
    </row>
    <row r="1070" customFormat="false" ht="15" hidden="false" customHeight="false" outlineLevel="0" collapsed="false">
      <c r="A1070" s="250" t="n">
        <v>1169</v>
      </c>
      <c r="B1070" s="250" t="s">
        <v>2278</v>
      </c>
      <c r="C1070" s="250" t="s">
        <v>232</v>
      </c>
      <c r="D1070" s="250" t="s">
        <v>244</v>
      </c>
      <c r="E1070" s="251" t="s">
        <v>2279</v>
      </c>
      <c r="F1070" s="0" t="n">
        <v>222577.25</v>
      </c>
    </row>
    <row r="1071" customFormat="false" ht="15" hidden="false" customHeight="false" outlineLevel="0" collapsed="false">
      <c r="A1071" s="250" t="n">
        <v>1166</v>
      </c>
      <c r="B1071" s="250" t="s">
        <v>2280</v>
      </c>
      <c r="C1071" s="250" t="s">
        <v>232</v>
      </c>
      <c r="D1071" s="250" t="s">
        <v>244</v>
      </c>
      <c r="E1071" s="251" t="s">
        <v>2281</v>
      </c>
      <c r="F1071" s="0" t="n">
        <v>221793.4</v>
      </c>
    </row>
    <row r="1072" customFormat="false" ht="15" hidden="false" customHeight="false" outlineLevel="0" collapsed="false">
      <c r="A1072" s="250" t="n">
        <v>1163</v>
      </c>
      <c r="B1072" s="250" t="s">
        <v>2282</v>
      </c>
      <c r="C1072" s="250" t="s">
        <v>232</v>
      </c>
      <c r="D1072" s="250" t="s">
        <v>244</v>
      </c>
      <c r="E1072" s="251" t="s">
        <v>2283</v>
      </c>
      <c r="F1072" s="0" t="n">
        <v>221009.53</v>
      </c>
    </row>
    <row r="1073" customFormat="false" ht="15" hidden="false" customHeight="false" outlineLevel="0" collapsed="false">
      <c r="A1073" s="250" t="n">
        <v>12396</v>
      </c>
      <c r="B1073" s="250" t="s">
        <v>2284</v>
      </c>
      <c r="C1073" s="250" t="s">
        <v>232</v>
      </c>
      <c r="D1073" s="250" t="s">
        <v>244</v>
      </c>
      <c r="E1073" s="251" t="s">
        <v>2275</v>
      </c>
      <c r="F1073" s="0" t="n">
        <v>217913.28</v>
      </c>
    </row>
    <row r="1074" customFormat="false" ht="15" hidden="false" customHeight="false" outlineLevel="0" collapsed="false">
      <c r="A1074" s="250" t="n">
        <v>1168</v>
      </c>
      <c r="B1074" s="250" t="s">
        <v>2285</v>
      </c>
      <c r="C1074" s="250" t="s">
        <v>232</v>
      </c>
      <c r="D1074" s="250" t="s">
        <v>244</v>
      </c>
      <c r="E1074" s="251" t="s">
        <v>2286</v>
      </c>
      <c r="F1074" s="0" t="n">
        <v>316679.74</v>
      </c>
    </row>
    <row r="1075" customFormat="false" ht="15" hidden="false" customHeight="false" outlineLevel="0" collapsed="false">
      <c r="A1075" s="250" t="n">
        <v>1167</v>
      </c>
      <c r="B1075" s="250" t="s">
        <v>2287</v>
      </c>
      <c r="C1075" s="250" t="s">
        <v>232</v>
      </c>
      <c r="D1075" s="250" t="s">
        <v>244</v>
      </c>
      <c r="E1075" s="251" t="s">
        <v>2288</v>
      </c>
      <c r="F1075" s="0" t="n">
        <v>357440.51</v>
      </c>
    </row>
    <row r="1076" customFormat="false" ht="15" hidden="false" customHeight="false" outlineLevel="0" collapsed="false">
      <c r="A1076" s="250" t="n">
        <v>36331</v>
      </c>
      <c r="B1076" s="250" t="s">
        <v>2289</v>
      </c>
      <c r="C1076" s="250" t="s">
        <v>232</v>
      </c>
      <c r="D1076" s="250" t="s">
        <v>244</v>
      </c>
      <c r="E1076" s="251" t="s">
        <v>2290</v>
      </c>
      <c r="F1076" s="0" t="n">
        <v>321618.06</v>
      </c>
    </row>
    <row r="1077" customFormat="false" ht="15" hidden="false" customHeight="false" outlineLevel="0" collapsed="false">
      <c r="A1077" s="250" t="n">
        <v>36346</v>
      </c>
      <c r="B1077" s="250" t="s">
        <v>2291</v>
      </c>
      <c r="C1077" s="250" t="s">
        <v>232</v>
      </c>
      <c r="D1077" s="250" t="s">
        <v>244</v>
      </c>
      <c r="E1077" s="251" t="s">
        <v>2292</v>
      </c>
      <c r="F1077" s="0" t="n">
        <v>339411.71</v>
      </c>
    </row>
    <row r="1078" customFormat="false" ht="15" hidden="false" customHeight="false" outlineLevel="0" collapsed="false">
      <c r="A1078" s="250" t="n">
        <v>1210</v>
      </c>
      <c r="B1078" s="250" t="s">
        <v>2293</v>
      </c>
      <c r="C1078" s="250" t="s">
        <v>232</v>
      </c>
      <c r="D1078" s="250" t="s">
        <v>236</v>
      </c>
      <c r="E1078" s="251" t="s">
        <v>2294</v>
      </c>
      <c r="F1078" s="0" t="n">
        <v>339411.71</v>
      </c>
    </row>
    <row r="1079" customFormat="false" ht="15" hidden="false" customHeight="false" outlineLevel="0" collapsed="false">
      <c r="A1079" s="250" t="n">
        <v>1203</v>
      </c>
      <c r="B1079" s="250" t="s">
        <v>2295</v>
      </c>
      <c r="C1079" s="250" t="s">
        <v>232</v>
      </c>
      <c r="D1079" s="250" t="s">
        <v>236</v>
      </c>
      <c r="E1079" s="251" t="s">
        <v>2296</v>
      </c>
      <c r="F1079" s="0" t="n">
        <v>335492.41</v>
      </c>
    </row>
    <row r="1080" customFormat="false" ht="15" hidden="false" customHeight="false" outlineLevel="0" collapsed="false">
      <c r="A1080" s="250" t="n">
        <v>1197</v>
      </c>
      <c r="B1080" s="250" t="s">
        <v>2297</v>
      </c>
      <c r="C1080" s="250" t="s">
        <v>232</v>
      </c>
      <c r="D1080" s="250" t="s">
        <v>236</v>
      </c>
      <c r="E1080" s="251" t="s">
        <v>2298</v>
      </c>
      <c r="F1080" s="0" t="n">
        <v>158915</v>
      </c>
    </row>
    <row r="1081" customFormat="false" ht="15" hidden="false" customHeight="false" outlineLevel="0" collapsed="false">
      <c r="A1081" s="250" t="n">
        <v>1202</v>
      </c>
      <c r="B1081" s="250" t="s">
        <v>2299</v>
      </c>
      <c r="C1081" s="250" t="s">
        <v>232</v>
      </c>
      <c r="D1081" s="250" t="s">
        <v>236</v>
      </c>
      <c r="E1081" s="251" t="s">
        <v>2300</v>
      </c>
      <c r="F1081" s="0" t="n">
        <v>77.86</v>
      </c>
    </row>
    <row r="1082" customFormat="false" ht="15" hidden="false" customHeight="false" outlineLevel="0" collapsed="false">
      <c r="A1082" s="250" t="n">
        <v>1188</v>
      </c>
      <c r="B1082" s="250" t="s">
        <v>2301</v>
      </c>
      <c r="C1082" s="250" t="s">
        <v>232</v>
      </c>
      <c r="D1082" s="250" t="s">
        <v>236</v>
      </c>
      <c r="E1082" s="251" t="s">
        <v>2302</v>
      </c>
      <c r="F1082" s="0" t="n">
        <v>10.58</v>
      </c>
    </row>
    <row r="1083" customFormat="false" ht="15" hidden="false" customHeight="false" outlineLevel="0" collapsed="false">
      <c r="A1083" s="250" t="n">
        <v>1211</v>
      </c>
      <c r="B1083" s="250" t="s">
        <v>2303</v>
      </c>
      <c r="C1083" s="250" t="s">
        <v>232</v>
      </c>
      <c r="D1083" s="250" t="s">
        <v>236</v>
      </c>
      <c r="E1083" s="251" t="s">
        <v>1449</v>
      </c>
      <c r="F1083" s="0" t="n">
        <v>12.49</v>
      </c>
    </row>
    <row r="1084" customFormat="false" ht="15" hidden="false" customHeight="false" outlineLevel="0" collapsed="false">
      <c r="A1084" s="250" t="n">
        <v>1198</v>
      </c>
      <c r="B1084" s="250" t="s">
        <v>2304</v>
      </c>
      <c r="C1084" s="250" t="s">
        <v>232</v>
      </c>
      <c r="D1084" s="250" t="s">
        <v>236</v>
      </c>
      <c r="E1084" s="251" t="s">
        <v>2305</v>
      </c>
      <c r="F1084" s="0" t="n">
        <v>3.46</v>
      </c>
    </row>
    <row r="1085" customFormat="false" ht="15" hidden="false" customHeight="false" outlineLevel="0" collapsed="false">
      <c r="A1085" s="250" t="n">
        <v>1199</v>
      </c>
      <c r="B1085" s="250" t="s">
        <v>2306</v>
      </c>
      <c r="C1085" s="250" t="s">
        <v>232</v>
      </c>
      <c r="D1085" s="250" t="s">
        <v>236</v>
      </c>
      <c r="E1085" s="251" t="s">
        <v>2307</v>
      </c>
      <c r="F1085" s="0" t="n">
        <v>2.87</v>
      </c>
    </row>
    <row r="1086" customFormat="false" ht="15" hidden="false" customHeight="false" outlineLevel="0" collapsed="false">
      <c r="A1086" s="250" t="n">
        <v>20088</v>
      </c>
      <c r="B1086" s="250" t="s">
        <v>2308</v>
      </c>
      <c r="C1086" s="250" t="s">
        <v>232</v>
      </c>
      <c r="D1086" s="250" t="s">
        <v>236</v>
      </c>
      <c r="E1086" s="251" t="s">
        <v>2309</v>
      </c>
      <c r="F1086" s="0" t="n">
        <v>3.67</v>
      </c>
    </row>
    <row r="1087" customFormat="false" ht="15" hidden="false" customHeight="false" outlineLevel="0" collapsed="false">
      <c r="A1087" s="250" t="n">
        <v>20089</v>
      </c>
      <c r="B1087" s="250" t="s">
        <v>2310</v>
      </c>
      <c r="C1087" s="250" t="s">
        <v>232</v>
      </c>
      <c r="D1087" s="250" t="s">
        <v>236</v>
      </c>
      <c r="E1087" s="251" t="s">
        <v>2311</v>
      </c>
      <c r="F1087" s="0" t="n">
        <v>2.89</v>
      </c>
    </row>
    <row r="1088" customFormat="false" ht="15" hidden="false" customHeight="false" outlineLevel="0" collapsed="false">
      <c r="A1088" s="250" t="n">
        <v>20087</v>
      </c>
      <c r="B1088" s="250" t="s">
        <v>2312</v>
      </c>
      <c r="C1088" s="250" t="s">
        <v>232</v>
      </c>
      <c r="D1088" s="250" t="s">
        <v>236</v>
      </c>
      <c r="E1088" s="251" t="s">
        <v>1954</v>
      </c>
      <c r="F1088" s="0" t="n">
        <v>1.66</v>
      </c>
    </row>
    <row r="1089" customFormat="false" ht="15" hidden="false" customHeight="false" outlineLevel="0" collapsed="false">
      <c r="A1089" s="250" t="n">
        <v>1200</v>
      </c>
      <c r="B1089" s="250" t="s">
        <v>2313</v>
      </c>
      <c r="C1089" s="250" t="s">
        <v>232</v>
      </c>
      <c r="D1089" s="250" t="s">
        <v>236</v>
      </c>
      <c r="E1089" s="251" t="s">
        <v>1024</v>
      </c>
      <c r="F1089" s="0" t="n">
        <v>1.99</v>
      </c>
    </row>
    <row r="1090" customFormat="false" ht="15" hidden="false" customHeight="false" outlineLevel="0" collapsed="false">
      <c r="A1090" s="250" t="n">
        <v>12909</v>
      </c>
      <c r="B1090" s="250" t="s">
        <v>2314</v>
      </c>
      <c r="C1090" s="250" t="s">
        <v>232</v>
      </c>
      <c r="D1090" s="250" t="s">
        <v>236</v>
      </c>
      <c r="E1090" s="251" t="s">
        <v>2315</v>
      </c>
      <c r="F1090" s="0" t="n">
        <v>1.12</v>
      </c>
    </row>
    <row r="1091" customFormat="false" ht="15" hidden="false" customHeight="false" outlineLevel="0" collapsed="false">
      <c r="A1091" s="250" t="n">
        <v>12910</v>
      </c>
      <c r="B1091" s="250" t="s">
        <v>2316</v>
      </c>
      <c r="C1091" s="250" t="s">
        <v>232</v>
      </c>
      <c r="D1091" s="250" t="s">
        <v>236</v>
      </c>
      <c r="E1091" s="251" t="s">
        <v>2317</v>
      </c>
      <c r="F1091" s="0" t="n">
        <v>1.04</v>
      </c>
    </row>
    <row r="1092" customFormat="false" ht="15" hidden="false" customHeight="false" outlineLevel="0" collapsed="false">
      <c r="A1092" s="250" t="n">
        <v>1184</v>
      </c>
      <c r="B1092" s="250" t="s">
        <v>2318</v>
      </c>
      <c r="C1092" s="250" t="s">
        <v>232</v>
      </c>
      <c r="D1092" s="250" t="s">
        <v>236</v>
      </c>
      <c r="E1092" s="251" t="s">
        <v>2319</v>
      </c>
      <c r="F1092" s="0" t="n">
        <v>1.81</v>
      </c>
    </row>
    <row r="1093" customFormat="false" ht="15" hidden="false" customHeight="false" outlineLevel="0" collapsed="false">
      <c r="A1093" s="250" t="n">
        <v>1191</v>
      </c>
      <c r="B1093" s="250" t="s">
        <v>2320</v>
      </c>
      <c r="C1093" s="250" t="s">
        <v>232</v>
      </c>
      <c r="D1093" s="250" t="s">
        <v>236</v>
      </c>
      <c r="E1093" s="251" t="s">
        <v>568</v>
      </c>
      <c r="F1093" s="0" t="n">
        <v>1.86</v>
      </c>
    </row>
    <row r="1094" customFormat="false" ht="15" hidden="false" customHeight="false" outlineLevel="0" collapsed="false">
      <c r="A1094" s="250" t="n">
        <v>1185</v>
      </c>
      <c r="B1094" s="250" t="s">
        <v>2321</v>
      </c>
      <c r="C1094" s="250" t="s">
        <v>232</v>
      </c>
      <c r="D1094" s="250" t="s">
        <v>236</v>
      </c>
      <c r="E1094" s="251" t="s">
        <v>2322</v>
      </c>
      <c r="F1094" s="0" t="n">
        <v>2.54</v>
      </c>
    </row>
    <row r="1095" customFormat="false" ht="15" hidden="false" customHeight="false" outlineLevel="0" collapsed="false">
      <c r="A1095" s="250" t="n">
        <v>1189</v>
      </c>
      <c r="B1095" s="250" t="s">
        <v>2323</v>
      </c>
      <c r="C1095" s="250" t="s">
        <v>232</v>
      </c>
      <c r="D1095" s="250" t="s">
        <v>236</v>
      </c>
      <c r="E1095" s="251" t="s">
        <v>1277</v>
      </c>
      <c r="F1095" s="0" t="n">
        <v>2.45</v>
      </c>
    </row>
    <row r="1096" customFormat="false" ht="15" hidden="false" customHeight="false" outlineLevel="0" collapsed="false">
      <c r="A1096" s="250" t="n">
        <v>1193</v>
      </c>
      <c r="B1096" s="250" t="s">
        <v>2324</v>
      </c>
      <c r="C1096" s="250" t="s">
        <v>232</v>
      </c>
      <c r="D1096" s="250" t="s">
        <v>236</v>
      </c>
      <c r="E1096" s="251" t="s">
        <v>2325</v>
      </c>
      <c r="F1096" s="0" t="n">
        <v>3.43</v>
      </c>
    </row>
    <row r="1097" customFormat="false" ht="15" hidden="false" customHeight="false" outlineLevel="0" collapsed="false">
      <c r="A1097" s="250" t="n">
        <v>1194</v>
      </c>
      <c r="B1097" s="250" t="s">
        <v>2326</v>
      </c>
      <c r="C1097" s="250" t="s">
        <v>232</v>
      </c>
      <c r="D1097" s="250" t="s">
        <v>236</v>
      </c>
      <c r="E1097" s="251" t="s">
        <v>2327</v>
      </c>
      <c r="F1097" s="0" t="n">
        <v>23.26</v>
      </c>
    </row>
    <row r="1098" customFormat="false" ht="15" hidden="false" customHeight="false" outlineLevel="0" collapsed="false">
      <c r="A1098" s="250" t="n">
        <v>1195</v>
      </c>
      <c r="B1098" s="250" t="s">
        <v>2328</v>
      </c>
      <c r="C1098" s="250" t="s">
        <v>232</v>
      </c>
      <c r="D1098" s="250" t="s">
        <v>236</v>
      </c>
      <c r="E1098" s="251" t="s">
        <v>1523</v>
      </c>
      <c r="F1098" s="0" t="n">
        <v>4.69</v>
      </c>
    </row>
    <row r="1099" customFormat="false" ht="15" hidden="false" customHeight="false" outlineLevel="0" collapsed="false">
      <c r="A1099" s="250" t="n">
        <v>1204</v>
      </c>
      <c r="B1099" s="250" t="s">
        <v>2329</v>
      </c>
      <c r="C1099" s="250" t="s">
        <v>232</v>
      </c>
      <c r="D1099" s="250" t="s">
        <v>236</v>
      </c>
      <c r="E1099" s="251" t="s">
        <v>2330</v>
      </c>
      <c r="F1099" s="0" t="n">
        <v>24.93</v>
      </c>
    </row>
    <row r="1100" customFormat="false" ht="15" hidden="false" customHeight="false" outlineLevel="0" collapsed="false">
      <c r="A1100" s="250" t="n">
        <v>1205</v>
      </c>
      <c r="B1100" s="250" t="s">
        <v>2331</v>
      </c>
      <c r="C1100" s="250" t="s">
        <v>232</v>
      </c>
      <c r="D1100" s="250" t="s">
        <v>236</v>
      </c>
      <c r="E1100" s="251" t="s">
        <v>2332</v>
      </c>
      <c r="F1100" s="0" t="n">
        <v>24.09</v>
      </c>
    </row>
    <row r="1101" customFormat="false" ht="15" hidden="false" customHeight="false" outlineLevel="0" collapsed="false">
      <c r="A1101" s="250" t="n">
        <v>1207</v>
      </c>
      <c r="B1101" s="250" t="s">
        <v>2333</v>
      </c>
      <c r="C1101" s="250" t="s">
        <v>232</v>
      </c>
      <c r="D1101" s="250" t="s">
        <v>244</v>
      </c>
      <c r="E1101" s="251" t="s">
        <v>2334</v>
      </c>
      <c r="F1101" s="0" t="n">
        <v>24.93</v>
      </c>
    </row>
    <row r="1102" customFormat="false" ht="15" hidden="false" customHeight="false" outlineLevel="0" collapsed="false">
      <c r="A1102" s="250" t="n">
        <v>1206</v>
      </c>
      <c r="B1102" s="250" t="s">
        <v>2335</v>
      </c>
      <c r="C1102" s="250" t="s">
        <v>232</v>
      </c>
      <c r="D1102" s="250" t="s">
        <v>244</v>
      </c>
      <c r="E1102" s="251" t="s">
        <v>2336</v>
      </c>
      <c r="F1102" s="0" t="n">
        <v>14.65</v>
      </c>
    </row>
    <row r="1103" customFormat="false" ht="15" hidden="false" customHeight="false" outlineLevel="0" collapsed="false">
      <c r="A1103" s="250" t="n">
        <v>1183</v>
      </c>
      <c r="B1103" s="250" t="s">
        <v>2337</v>
      </c>
      <c r="C1103" s="250" t="s">
        <v>232</v>
      </c>
      <c r="D1103" s="250" t="s">
        <v>244</v>
      </c>
      <c r="E1103" s="251" t="s">
        <v>2338</v>
      </c>
      <c r="F1103" s="0" t="n">
        <v>23.26</v>
      </c>
    </row>
    <row r="1104" customFormat="false" ht="15" hidden="false" customHeight="false" outlineLevel="0" collapsed="false">
      <c r="A1104" s="250" t="n">
        <v>42685</v>
      </c>
      <c r="B1104" s="250" t="s">
        <v>2339</v>
      </c>
      <c r="C1104" s="250" t="s">
        <v>232</v>
      </c>
      <c r="D1104" s="250" t="s">
        <v>244</v>
      </c>
      <c r="E1104" s="251" t="s">
        <v>2340</v>
      </c>
      <c r="F1104" s="0" t="n">
        <v>23.18</v>
      </c>
    </row>
    <row r="1105" customFormat="false" ht="15" hidden="false" customHeight="false" outlineLevel="0" collapsed="false">
      <c r="A1105" s="250" t="n">
        <v>42686</v>
      </c>
      <c r="B1105" s="250" t="s">
        <v>2341</v>
      </c>
      <c r="C1105" s="250" t="s">
        <v>232</v>
      </c>
      <c r="D1105" s="250" t="s">
        <v>244</v>
      </c>
      <c r="E1105" s="251" t="s">
        <v>2342</v>
      </c>
      <c r="F1105" s="0" t="n">
        <v>39.18</v>
      </c>
    </row>
    <row r="1106" customFormat="false" ht="15" hidden="false" customHeight="false" outlineLevel="0" collapsed="false">
      <c r="A1106" s="250" t="n">
        <v>12894</v>
      </c>
      <c r="B1106" s="250" t="s">
        <v>2343</v>
      </c>
      <c r="C1106" s="250" t="s">
        <v>232</v>
      </c>
      <c r="D1106" s="250" t="s">
        <v>236</v>
      </c>
      <c r="E1106" s="251" t="s">
        <v>2344</v>
      </c>
      <c r="F1106" s="0" t="n">
        <v>24.76</v>
      </c>
    </row>
    <row r="1107" customFormat="false" ht="15" hidden="false" customHeight="false" outlineLevel="0" collapsed="false">
      <c r="A1107" s="250" t="n">
        <v>12895</v>
      </c>
      <c r="B1107" s="250" t="s">
        <v>2345</v>
      </c>
      <c r="C1107" s="250" t="s">
        <v>232</v>
      </c>
      <c r="D1107" s="250" t="s">
        <v>233</v>
      </c>
      <c r="E1107" s="251" t="s">
        <v>1523</v>
      </c>
      <c r="F1107" s="0" t="n">
        <v>18.95</v>
      </c>
    </row>
    <row r="1108" customFormat="false" ht="15" hidden="false" customHeight="false" outlineLevel="0" collapsed="false">
      <c r="A1108" s="250" t="n">
        <v>1631</v>
      </c>
      <c r="B1108" s="250" t="s">
        <v>2346</v>
      </c>
      <c r="C1108" s="250" t="s">
        <v>232</v>
      </c>
      <c r="D1108" s="250" t="s">
        <v>236</v>
      </c>
      <c r="E1108" s="251" t="s">
        <v>2347</v>
      </c>
      <c r="F1108" s="0" t="n">
        <v>7.02</v>
      </c>
    </row>
    <row r="1109" customFormat="false" ht="15" hidden="false" customHeight="false" outlineLevel="0" collapsed="false">
      <c r="A1109" s="250" t="n">
        <v>1633</v>
      </c>
      <c r="B1109" s="250" t="s">
        <v>2348</v>
      </c>
      <c r="C1109" s="250" t="s">
        <v>232</v>
      </c>
      <c r="D1109" s="250" t="s">
        <v>236</v>
      </c>
      <c r="E1109" s="251" t="s">
        <v>2349</v>
      </c>
      <c r="F1109" s="0" t="n">
        <v>42.52</v>
      </c>
    </row>
    <row r="1110" customFormat="false" ht="15" hidden="false" customHeight="false" outlineLevel="0" collapsed="false">
      <c r="A1110" s="250" t="n">
        <v>10818</v>
      </c>
      <c r="B1110" s="250" t="s">
        <v>2350</v>
      </c>
      <c r="C1110" s="250" t="s">
        <v>352</v>
      </c>
      <c r="D1110" s="250" t="s">
        <v>236</v>
      </c>
      <c r="E1110" s="251" t="s">
        <v>2351</v>
      </c>
      <c r="F1110" s="0" t="n">
        <v>5.91</v>
      </c>
    </row>
    <row r="1111" customFormat="false" ht="15" hidden="false" customHeight="false" outlineLevel="0" collapsed="false">
      <c r="A1111" s="250" t="n">
        <v>41410</v>
      </c>
      <c r="B1111" s="250" t="s">
        <v>2352</v>
      </c>
      <c r="C1111" s="250" t="s">
        <v>232</v>
      </c>
      <c r="D1111" s="250" t="s">
        <v>236</v>
      </c>
      <c r="E1111" s="251" t="s">
        <v>2353</v>
      </c>
      <c r="F1111" s="0" t="n">
        <v>11.52</v>
      </c>
    </row>
    <row r="1112" customFormat="false" ht="15" hidden="false" customHeight="false" outlineLevel="0" collapsed="false">
      <c r="A1112" s="250" t="n">
        <v>41411</v>
      </c>
      <c r="B1112" s="250" t="s">
        <v>2354</v>
      </c>
      <c r="C1112" s="250" t="s">
        <v>232</v>
      </c>
      <c r="D1112" s="250" t="s">
        <v>236</v>
      </c>
      <c r="E1112" s="251" t="s">
        <v>2355</v>
      </c>
      <c r="F1112" s="0" t="n">
        <v>9.33</v>
      </c>
    </row>
    <row r="1113" customFormat="false" ht="15" hidden="false" customHeight="false" outlineLevel="0" collapsed="false">
      <c r="A1113" s="250" t="n">
        <v>41412</v>
      </c>
      <c r="B1113" s="250" t="s">
        <v>2356</v>
      </c>
      <c r="C1113" s="250" t="s">
        <v>232</v>
      </c>
      <c r="D1113" s="250" t="s">
        <v>236</v>
      </c>
      <c r="E1113" s="251" t="s">
        <v>2357</v>
      </c>
      <c r="F1113" s="0" t="n">
        <v>3.24</v>
      </c>
    </row>
    <row r="1114" customFormat="false" ht="15" hidden="false" customHeight="false" outlineLevel="0" collapsed="false">
      <c r="A1114" s="250" t="n">
        <v>41413</v>
      </c>
      <c r="B1114" s="250" t="s">
        <v>2358</v>
      </c>
      <c r="C1114" s="250" t="s">
        <v>232</v>
      </c>
      <c r="D1114" s="250" t="s">
        <v>236</v>
      </c>
      <c r="E1114" s="251" t="s">
        <v>2359</v>
      </c>
      <c r="F1114" s="0" t="n">
        <v>3.15</v>
      </c>
    </row>
    <row r="1115" customFormat="false" ht="15" hidden="false" customHeight="false" outlineLevel="0" collapsed="false">
      <c r="A1115" s="250" t="n">
        <v>39359</v>
      </c>
      <c r="B1115" s="250" t="s">
        <v>2360</v>
      </c>
      <c r="C1115" s="250" t="s">
        <v>232</v>
      </c>
      <c r="D1115" s="250" t="s">
        <v>244</v>
      </c>
      <c r="E1115" s="251" t="s">
        <v>2361</v>
      </c>
      <c r="F1115" s="0" t="n">
        <v>6.11</v>
      </c>
    </row>
    <row r="1116" customFormat="false" ht="15" hidden="false" customHeight="false" outlineLevel="0" collapsed="false">
      <c r="A1116" s="250" t="n">
        <v>39360</v>
      </c>
      <c r="B1116" s="250" t="s">
        <v>2362</v>
      </c>
      <c r="C1116" s="250" t="s">
        <v>232</v>
      </c>
      <c r="D1116" s="250" t="s">
        <v>244</v>
      </c>
      <c r="E1116" s="251" t="s">
        <v>2363</v>
      </c>
      <c r="F1116" s="0" t="n">
        <v>30.02</v>
      </c>
    </row>
    <row r="1117" customFormat="false" ht="15" hidden="false" customHeight="false" outlineLevel="0" collapsed="false">
      <c r="A1117" s="250" t="n">
        <v>10710</v>
      </c>
      <c r="B1117" s="250" t="s">
        <v>2364</v>
      </c>
      <c r="C1117" s="250" t="s">
        <v>243</v>
      </c>
      <c r="D1117" s="250" t="s">
        <v>244</v>
      </c>
      <c r="E1117" s="251" t="s">
        <v>2365</v>
      </c>
      <c r="F1117" s="0" t="n">
        <v>16.64</v>
      </c>
    </row>
    <row r="1118" customFormat="false" ht="15" hidden="false" customHeight="false" outlineLevel="0" collapsed="false">
      <c r="A1118" s="250" t="n">
        <v>10709</v>
      </c>
      <c r="B1118" s="250" t="s">
        <v>2366</v>
      </c>
      <c r="C1118" s="250" t="s">
        <v>243</v>
      </c>
      <c r="D1118" s="250" t="s">
        <v>244</v>
      </c>
      <c r="E1118" s="251" t="s">
        <v>2367</v>
      </c>
      <c r="F1118" s="0" t="n">
        <v>4.19</v>
      </c>
    </row>
    <row r="1119" customFormat="false" ht="15" hidden="false" customHeight="false" outlineLevel="0" collapsed="false">
      <c r="A1119" s="250" t="n">
        <v>39636</v>
      </c>
      <c r="B1119" s="250" t="s">
        <v>2368</v>
      </c>
      <c r="C1119" s="250" t="s">
        <v>243</v>
      </c>
      <c r="D1119" s="250" t="s">
        <v>244</v>
      </c>
      <c r="E1119" s="251" t="s">
        <v>2369</v>
      </c>
      <c r="F1119" s="0" t="n">
        <v>3.15</v>
      </c>
    </row>
    <row r="1120" customFormat="false" ht="15" hidden="false" customHeight="false" outlineLevel="0" collapsed="false">
      <c r="A1120" s="250" t="n">
        <v>10708</v>
      </c>
      <c r="B1120" s="250" t="s">
        <v>2370</v>
      </c>
      <c r="C1120" s="250" t="s">
        <v>243</v>
      </c>
      <c r="D1120" s="250" t="s">
        <v>244</v>
      </c>
      <c r="E1120" s="251" t="s">
        <v>2371</v>
      </c>
      <c r="F1120" s="0" t="n">
        <v>42.8</v>
      </c>
    </row>
    <row r="1121" customFormat="false" ht="15" hidden="false" customHeight="false" outlineLevel="0" collapsed="false">
      <c r="A1121" s="250" t="n">
        <v>39635</v>
      </c>
      <c r="B1121" s="250" t="s">
        <v>2372</v>
      </c>
      <c r="C1121" s="250" t="s">
        <v>243</v>
      </c>
      <c r="D1121" s="250" t="s">
        <v>244</v>
      </c>
      <c r="E1121" s="251" t="s">
        <v>2373</v>
      </c>
      <c r="F1121" s="0" t="n">
        <v>71.59</v>
      </c>
    </row>
    <row r="1122" customFormat="false" ht="15" hidden="false" customHeight="false" outlineLevel="0" collapsed="false">
      <c r="A1122" s="250" t="n">
        <v>6117</v>
      </c>
      <c r="B1122" s="250" t="s">
        <v>2374</v>
      </c>
      <c r="C1122" s="250" t="s">
        <v>575</v>
      </c>
      <c r="D1122" s="250" t="s">
        <v>236</v>
      </c>
      <c r="E1122" s="251" t="s">
        <v>2375</v>
      </c>
      <c r="F1122" s="0" t="n">
        <v>1.26</v>
      </c>
    </row>
    <row r="1123" customFormat="false" ht="15" hidden="false" customHeight="false" outlineLevel="0" collapsed="false">
      <c r="A1123" s="250" t="n">
        <v>40913</v>
      </c>
      <c r="B1123" s="250" t="s">
        <v>2376</v>
      </c>
      <c r="C1123" s="250" t="s">
        <v>578</v>
      </c>
      <c r="D1123" s="250" t="s">
        <v>236</v>
      </c>
      <c r="E1123" s="251" t="s">
        <v>2377</v>
      </c>
      <c r="F1123" s="0" t="n">
        <v>2.18</v>
      </c>
    </row>
    <row r="1124" customFormat="false" ht="15" hidden="false" customHeight="false" outlineLevel="0" collapsed="false">
      <c r="A1124" s="250" t="n">
        <v>1214</v>
      </c>
      <c r="B1124" s="250" t="s">
        <v>2378</v>
      </c>
      <c r="C1124" s="250" t="s">
        <v>575</v>
      </c>
      <c r="D1124" s="250" t="s">
        <v>236</v>
      </c>
      <c r="E1124" s="251" t="s">
        <v>2379</v>
      </c>
      <c r="F1124" s="0" t="n">
        <v>8.11</v>
      </c>
    </row>
    <row r="1125" customFormat="false" ht="15" hidden="false" customHeight="false" outlineLevel="0" collapsed="false">
      <c r="A1125" s="250" t="n">
        <v>40915</v>
      </c>
      <c r="B1125" s="250" t="s">
        <v>2380</v>
      </c>
      <c r="C1125" s="250" t="s">
        <v>578</v>
      </c>
      <c r="D1125" s="250" t="s">
        <v>236</v>
      </c>
      <c r="E1125" s="251" t="s">
        <v>2381</v>
      </c>
      <c r="F1125" s="0" t="n">
        <v>7.86</v>
      </c>
    </row>
    <row r="1126" customFormat="false" ht="15" hidden="false" customHeight="false" outlineLevel="0" collapsed="false">
      <c r="A1126" s="250" t="n">
        <v>1213</v>
      </c>
      <c r="B1126" s="250" t="s">
        <v>2382</v>
      </c>
      <c r="C1126" s="250" t="s">
        <v>575</v>
      </c>
      <c r="D1126" s="250" t="s">
        <v>233</v>
      </c>
      <c r="E1126" s="251" t="s">
        <v>960</v>
      </c>
      <c r="F1126" s="0" t="n">
        <v>1</v>
      </c>
    </row>
    <row r="1127" customFormat="false" ht="15" hidden="false" customHeight="false" outlineLevel="0" collapsed="false">
      <c r="A1127" s="250" t="n">
        <v>40914</v>
      </c>
      <c r="B1127" s="250" t="s">
        <v>2383</v>
      </c>
      <c r="C1127" s="250" t="s">
        <v>578</v>
      </c>
      <c r="D1127" s="250" t="s">
        <v>236</v>
      </c>
      <c r="E1127" s="251" t="s">
        <v>962</v>
      </c>
      <c r="F1127" s="0" t="n">
        <v>2.7</v>
      </c>
    </row>
    <row r="1128" customFormat="false" ht="15" hidden="false" customHeight="false" outlineLevel="0" collapsed="false">
      <c r="A1128" s="250" t="n">
        <v>5091</v>
      </c>
      <c r="B1128" s="250" t="s">
        <v>2384</v>
      </c>
      <c r="C1128" s="250" t="s">
        <v>232</v>
      </c>
      <c r="D1128" s="250" t="s">
        <v>236</v>
      </c>
      <c r="E1128" s="251" t="s">
        <v>1742</v>
      </c>
      <c r="F1128" s="0" t="n">
        <v>15.99</v>
      </c>
    </row>
    <row r="1129" customFormat="false" ht="15" hidden="false" customHeight="false" outlineLevel="0" collapsed="false">
      <c r="A1129" s="250" t="n">
        <v>14615</v>
      </c>
      <c r="B1129" s="250" t="s">
        <v>2385</v>
      </c>
      <c r="C1129" s="250" t="s">
        <v>232</v>
      </c>
      <c r="D1129" s="250" t="s">
        <v>236</v>
      </c>
      <c r="E1129" s="251" t="s">
        <v>2386</v>
      </c>
      <c r="F1129" s="0" t="n">
        <v>8.25</v>
      </c>
    </row>
    <row r="1130" customFormat="false" ht="15" hidden="false" customHeight="false" outlineLevel="0" collapsed="false">
      <c r="A1130" s="250" t="n">
        <v>2711</v>
      </c>
      <c r="B1130" s="250" t="s">
        <v>2387</v>
      </c>
      <c r="C1130" s="250" t="s">
        <v>232</v>
      </c>
      <c r="D1130" s="250" t="s">
        <v>233</v>
      </c>
      <c r="E1130" s="251" t="s">
        <v>2388</v>
      </c>
      <c r="F1130" s="0" t="n">
        <v>1.48</v>
      </c>
    </row>
    <row r="1131" customFormat="false" ht="15" hidden="false" customHeight="false" outlineLevel="0" collapsed="false">
      <c r="A1131" s="250" t="n">
        <v>37727</v>
      </c>
      <c r="B1131" s="250" t="s">
        <v>2389</v>
      </c>
      <c r="C1131" s="250" t="s">
        <v>232</v>
      </c>
      <c r="D1131" s="250" t="s">
        <v>244</v>
      </c>
      <c r="E1131" s="251" t="s">
        <v>2390</v>
      </c>
      <c r="F1131" s="0" t="n">
        <v>20.88</v>
      </c>
    </row>
    <row r="1132" customFormat="false" ht="15" hidden="false" customHeight="false" outlineLevel="0" collapsed="false">
      <c r="A1132" s="250" t="n">
        <v>37728</v>
      </c>
      <c r="B1132" s="250" t="s">
        <v>2391</v>
      </c>
      <c r="C1132" s="250" t="s">
        <v>232</v>
      </c>
      <c r="D1132" s="250" t="s">
        <v>244</v>
      </c>
      <c r="E1132" s="251" t="s">
        <v>2392</v>
      </c>
      <c r="F1132" s="0" t="n">
        <v>9.51</v>
      </c>
    </row>
    <row r="1133" customFormat="false" ht="15" hidden="false" customHeight="false" outlineLevel="0" collapsed="false">
      <c r="A1133" s="250" t="n">
        <v>37729</v>
      </c>
      <c r="B1133" s="250" t="s">
        <v>2393</v>
      </c>
      <c r="C1133" s="250" t="s">
        <v>232</v>
      </c>
      <c r="D1133" s="250" t="s">
        <v>244</v>
      </c>
      <c r="E1133" s="251" t="s">
        <v>2394</v>
      </c>
      <c r="F1133" s="0" t="n">
        <v>45.34</v>
      </c>
    </row>
    <row r="1134" customFormat="false" ht="15" hidden="false" customHeight="false" outlineLevel="0" collapsed="false">
      <c r="A1134" s="250" t="n">
        <v>37730</v>
      </c>
      <c r="B1134" s="250" t="s">
        <v>2395</v>
      </c>
      <c r="C1134" s="250" t="s">
        <v>232</v>
      </c>
      <c r="D1134" s="250" t="s">
        <v>244</v>
      </c>
      <c r="E1134" s="251" t="s">
        <v>2396</v>
      </c>
      <c r="F1134" s="0" t="n">
        <v>6.85</v>
      </c>
    </row>
    <row r="1135" customFormat="false" ht="15" hidden="false" customHeight="false" outlineLevel="0" collapsed="false">
      <c r="A1135" s="250" t="n">
        <v>37731</v>
      </c>
      <c r="B1135" s="250" t="s">
        <v>2397</v>
      </c>
      <c r="C1135" s="250" t="s">
        <v>232</v>
      </c>
      <c r="D1135" s="250" t="s">
        <v>244</v>
      </c>
      <c r="E1135" s="251" t="s">
        <v>2398</v>
      </c>
      <c r="F1135" s="0" t="n">
        <v>5.56</v>
      </c>
    </row>
    <row r="1136" customFormat="false" ht="15" hidden="false" customHeight="false" outlineLevel="0" collapsed="false">
      <c r="A1136" s="250" t="n">
        <v>37732</v>
      </c>
      <c r="B1136" s="250" t="s">
        <v>2399</v>
      </c>
      <c r="C1136" s="250" t="s">
        <v>232</v>
      </c>
      <c r="D1136" s="250" t="s">
        <v>244</v>
      </c>
      <c r="E1136" s="251" t="s">
        <v>2400</v>
      </c>
      <c r="F1136" s="0" t="n">
        <v>2.52</v>
      </c>
    </row>
    <row r="1137" customFormat="false" ht="15" hidden="false" customHeight="false" outlineLevel="0" collapsed="false">
      <c r="A1137" s="250" t="n">
        <v>42250</v>
      </c>
      <c r="B1137" s="250" t="s">
        <v>2401</v>
      </c>
      <c r="C1137" s="250" t="s">
        <v>2402</v>
      </c>
      <c r="D1137" s="250" t="s">
        <v>236</v>
      </c>
      <c r="E1137" s="251" t="s">
        <v>2403</v>
      </c>
      <c r="F1137" s="0" t="n">
        <v>4.21</v>
      </c>
    </row>
    <row r="1138" customFormat="false" ht="15" hidden="false" customHeight="false" outlineLevel="0" collapsed="false">
      <c r="A1138" s="250" t="n">
        <v>42256</v>
      </c>
      <c r="B1138" s="250" t="s">
        <v>2404</v>
      </c>
      <c r="C1138" s="250" t="s">
        <v>352</v>
      </c>
      <c r="D1138" s="250" t="s">
        <v>236</v>
      </c>
      <c r="E1138" s="251" t="s">
        <v>2405</v>
      </c>
      <c r="F1138" s="0" t="n">
        <v>51.34</v>
      </c>
    </row>
    <row r="1139" customFormat="false" ht="15" hidden="false" customHeight="false" outlineLevel="0" collapsed="false">
      <c r="A1139" s="250" t="n">
        <v>4743</v>
      </c>
      <c r="B1139" s="250" t="s">
        <v>2406</v>
      </c>
      <c r="C1139" s="250" t="s">
        <v>572</v>
      </c>
      <c r="D1139" s="250" t="s">
        <v>236</v>
      </c>
      <c r="E1139" s="251" t="s">
        <v>2407</v>
      </c>
      <c r="F1139" s="0" t="n">
        <v>0.73</v>
      </c>
    </row>
    <row r="1140" customFormat="false" ht="15" hidden="false" customHeight="false" outlineLevel="0" collapsed="false">
      <c r="A1140" s="250" t="n">
        <v>4744</v>
      </c>
      <c r="B1140" s="250" t="s">
        <v>2408</v>
      </c>
      <c r="C1140" s="250" t="s">
        <v>572</v>
      </c>
      <c r="D1140" s="250" t="s">
        <v>236</v>
      </c>
      <c r="E1140" s="251" t="s">
        <v>2409</v>
      </c>
      <c r="F1140" s="0" t="n">
        <v>0.83</v>
      </c>
    </row>
    <row r="1141" customFormat="false" ht="15" hidden="false" customHeight="false" outlineLevel="0" collapsed="false">
      <c r="A1141" s="250" t="n">
        <v>4745</v>
      </c>
      <c r="B1141" s="250" t="s">
        <v>2410</v>
      </c>
      <c r="C1141" s="250" t="s">
        <v>572</v>
      </c>
      <c r="D1141" s="250" t="s">
        <v>236</v>
      </c>
      <c r="E1141" s="251" t="s">
        <v>2411</v>
      </c>
      <c r="F1141" s="0" t="n">
        <v>1.44</v>
      </c>
    </row>
    <row r="1142" customFormat="false" ht="15" hidden="false" customHeight="false" outlineLevel="0" collapsed="false">
      <c r="A1142" s="250" t="n">
        <v>36496</v>
      </c>
      <c r="B1142" s="250" t="s">
        <v>2412</v>
      </c>
      <c r="C1142" s="250" t="s">
        <v>232</v>
      </c>
      <c r="D1142" s="250" t="s">
        <v>236</v>
      </c>
      <c r="E1142" s="251" t="s">
        <v>2413</v>
      </c>
      <c r="F1142" s="0" t="n">
        <v>2.78</v>
      </c>
    </row>
    <row r="1143" customFormat="false" ht="15" hidden="false" customHeight="false" outlineLevel="0" collapsed="false">
      <c r="A1143" s="250" t="n">
        <v>10630</v>
      </c>
      <c r="B1143" s="250" t="s">
        <v>2414</v>
      </c>
      <c r="C1143" s="250" t="s">
        <v>232</v>
      </c>
      <c r="D1143" s="250" t="s">
        <v>236</v>
      </c>
      <c r="E1143" s="251" t="s">
        <v>2415</v>
      </c>
      <c r="F1143" s="0" t="n">
        <v>5.26</v>
      </c>
    </row>
    <row r="1144" customFormat="false" ht="15" hidden="false" customHeight="false" outlineLevel="0" collapsed="false">
      <c r="A1144" s="250" t="n">
        <v>37762</v>
      </c>
      <c r="B1144" s="250" t="s">
        <v>2416</v>
      </c>
      <c r="C1144" s="250" t="s">
        <v>232</v>
      </c>
      <c r="D1144" s="250" t="s">
        <v>236</v>
      </c>
      <c r="E1144" s="251" t="s">
        <v>2417</v>
      </c>
      <c r="F1144" s="0" t="n">
        <v>7.92</v>
      </c>
    </row>
    <row r="1145" customFormat="false" ht="15" hidden="false" customHeight="false" outlineLevel="0" collapsed="false">
      <c r="A1145" s="250" t="n">
        <v>37763</v>
      </c>
      <c r="B1145" s="250" t="s">
        <v>2418</v>
      </c>
      <c r="C1145" s="250" t="s">
        <v>232</v>
      </c>
      <c r="D1145" s="250" t="s">
        <v>236</v>
      </c>
      <c r="E1145" s="251" t="s">
        <v>2419</v>
      </c>
      <c r="F1145" s="0" t="n">
        <v>14.4</v>
      </c>
    </row>
    <row r="1146" customFormat="false" ht="15" hidden="false" customHeight="false" outlineLevel="0" collapsed="false">
      <c r="A1146" s="250" t="n">
        <v>41992</v>
      </c>
      <c r="B1146" s="250" t="s">
        <v>2420</v>
      </c>
      <c r="C1146" s="250" t="s">
        <v>232</v>
      </c>
      <c r="D1146" s="250" t="s">
        <v>233</v>
      </c>
      <c r="E1146" s="251" t="s">
        <v>2421</v>
      </c>
      <c r="F1146" s="0" t="n">
        <v>34.16</v>
      </c>
    </row>
    <row r="1147" customFormat="false" ht="15" hidden="false" customHeight="false" outlineLevel="0" collapsed="false">
      <c r="A1147" s="250" t="n">
        <v>13215</v>
      </c>
      <c r="B1147" s="250" t="s">
        <v>2422</v>
      </c>
      <c r="C1147" s="250" t="s">
        <v>232</v>
      </c>
      <c r="D1147" s="250" t="s">
        <v>236</v>
      </c>
      <c r="E1147" s="251" t="s">
        <v>2423</v>
      </c>
      <c r="F1147" s="0" t="n">
        <v>24.49</v>
      </c>
    </row>
    <row r="1148" customFormat="false" ht="15" hidden="false" customHeight="false" outlineLevel="0" collapsed="false">
      <c r="A1148" s="250" t="n">
        <v>4235</v>
      </c>
      <c r="B1148" s="250" t="s">
        <v>2424</v>
      </c>
      <c r="C1148" s="250" t="s">
        <v>575</v>
      </c>
      <c r="D1148" s="250" t="s">
        <v>236</v>
      </c>
      <c r="E1148" s="251" t="s">
        <v>2425</v>
      </c>
      <c r="F1148" s="0" t="n">
        <v>6.14</v>
      </c>
    </row>
    <row r="1149" customFormat="false" ht="15" hidden="false" customHeight="false" outlineLevel="0" collapsed="false">
      <c r="A1149" s="250" t="n">
        <v>40976</v>
      </c>
      <c r="B1149" s="250" t="s">
        <v>2426</v>
      </c>
      <c r="C1149" s="250" t="s">
        <v>578</v>
      </c>
      <c r="D1149" s="250" t="s">
        <v>236</v>
      </c>
      <c r="E1149" s="251" t="s">
        <v>2427</v>
      </c>
      <c r="F1149" s="0" t="n">
        <v>15.99</v>
      </c>
    </row>
    <row r="1150" customFormat="false" ht="15" hidden="false" customHeight="false" outlineLevel="0" collapsed="false">
      <c r="A1150" s="250" t="n">
        <v>39013</v>
      </c>
      <c r="B1150" s="250" t="s">
        <v>2428</v>
      </c>
      <c r="C1150" s="250" t="s">
        <v>232</v>
      </c>
      <c r="D1150" s="250" t="s">
        <v>244</v>
      </c>
      <c r="E1150" s="251" t="s">
        <v>981</v>
      </c>
      <c r="F1150" s="0" t="n">
        <v>44.11</v>
      </c>
    </row>
    <row r="1151" customFormat="false" ht="15" hidden="false" customHeight="false" outlineLevel="0" collapsed="false">
      <c r="A1151" s="250" t="n">
        <v>43091</v>
      </c>
      <c r="B1151" s="250" t="s">
        <v>2429</v>
      </c>
      <c r="C1151" s="250" t="s">
        <v>232</v>
      </c>
      <c r="D1151" s="250" t="s">
        <v>236</v>
      </c>
      <c r="E1151" s="251" t="s">
        <v>2430</v>
      </c>
      <c r="F1151" s="0" t="n">
        <v>68.68</v>
      </c>
    </row>
    <row r="1152" customFormat="false" ht="15" hidden="false" customHeight="false" outlineLevel="0" collapsed="false">
      <c r="A1152" s="250" t="n">
        <v>43092</v>
      </c>
      <c r="B1152" s="250" t="s">
        <v>2431</v>
      </c>
      <c r="C1152" s="250" t="s">
        <v>232</v>
      </c>
      <c r="D1152" s="250" t="s">
        <v>236</v>
      </c>
      <c r="E1152" s="251" t="s">
        <v>2432</v>
      </c>
      <c r="F1152" s="0" t="n">
        <v>13.39</v>
      </c>
    </row>
    <row r="1153" customFormat="false" ht="15" hidden="false" customHeight="false" outlineLevel="0" collapsed="false">
      <c r="A1153" s="250" t="n">
        <v>43089</v>
      </c>
      <c r="B1153" s="250" t="s">
        <v>2433</v>
      </c>
      <c r="C1153" s="250" t="s">
        <v>232</v>
      </c>
      <c r="D1153" s="250" t="s">
        <v>236</v>
      </c>
      <c r="E1153" s="251" t="s">
        <v>2434</v>
      </c>
      <c r="F1153" s="0" t="n">
        <v>10.3</v>
      </c>
    </row>
    <row r="1154" customFormat="false" ht="15" hidden="false" customHeight="false" outlineLevel="0" collapsed="false">
      <c r="A1154" s="250" t="n">
        <v>43090</v>
      </c>
      <c r="B1154" s="250" t="s">
        <v>2435</v>
      </c>
      <c r="C1154" s="250" t="s">
        <v>232</v>
      </c>
      <c r="D1154" s="250" t="s">
        <v>236</v>
      </c>
      <c r="E1154" s="251" t="s">
        <v>2436</v>
      </c>
      <c r="F1154" s="0" t="n">
        <v>119.22</v>
      </c>
    </row>
    <row r="1155" customFormat="false" ht="15" hidden="false" customHeight="false" outlineLevel="0" collapsed="false">
      <c r="A1155" s="250" t="n">
        <v>41967</v>
      </c>
      <c r="B1155" s="250" t="s">
        <v>2437</v>
      </c>
      <c r="C1155" s="250" t="s">
        <v>355</v>
      </c>
      <c r="D1155" s="250" t="s">
        <v>236</v>
      </c>
      <c r="E1155" s="251" t="s">
        <v>2438</v>
      </c>
      <c r="F1155" s="0" t="n">
        <v>202.56</v>
      </c>
    </row>
    <row r="1156" customFormat="false" ht="15" hidden="false" customHeight="false" outlineLevel="0" collapsed="false">
      <c r="A1156" s="250" t="n">
        <v>12760</v>
      </c>
      <c r="B1156" s="250" t="s">
        <v>2439</v>
      </c>
      <c r="C1156" s="250" t="s">
        <v>243</v>
      </c>
      <c r="D1156" s="250" t="s">
        <v>236</v>
      </c>
      <c r="E1156" s="251" t="s">
        <v>2440</v>
      </c>
      <c r="F1156" s="0" t="n">
        <v>14.12</v>
      </c>
    </row>
    <row r="1157" customFormat="false" ht="15" hidden="false" customHeight="false" outlineLevel="0" collapsed="false">
      <c r="A1157" s="250" t="n">
        <v>12759</v>
      </c>
      <c r="B1157" s="250" t="s">
        <v>2441</v>
      </c>
      <c r="C1157" s="250" t="s">
        <v>243</v>
      </c>
      <c r="D1157" s="250" t="s">
        <v>236</v>
      </c>
      <c r="E1157" s="251" t="s">
        <v>2442</v>
      </c>
      <c r="F1157" s="0" t="n">
        <v>23.68</v>
      </c>
    </row>
    <row r="1158" customFormat="false" ht="15" hidden="false" customHeight="false" outlineLevel="0" collapsed="false">
      <c r="A1158" s="250" t="n">
        <v>43105</v>
      </c>
      <c r="B1158" s="250" t="s">
        <v>2443</v>
      </c>
      <c r="C1158" s="250" t="s">
        <v>352</v>
      </c>
      <c r="D1158" s="250" t="s">
        <v>244</v>
      </c>
      <c r="E1158" s="251" t="s">
        <v>2444</v>
      </c>
      <c r="F1158" s="0" t="n">
        <v>21.52</v>
      </c>
    </row>
    <row r="1159" customFormat="false" ht="15" hidden="false" customHeight="false" outlineLevel="0" collapsed="false">
      <c r="A1159" s="250" t="n">
        <v>40424</v>
      </c>
      <c r="B1159" s="250" t="s">
        <v>2445</v>
      </c>
      <c r="C1159" s="250" t="s">
        <v>352</v>
      </c>
      <c r="D1159" s="250" t="s">
        <v>244</v>
      </c>
      <c r="E1159" s="251" t="s">
        <v>1778</v>
      </c>
      <c r="F1159" s="0" t="n">
        <v>99.83</v>
      </c>
    </row>
    <row r="1160" customFormat="false" ht="15" hidden="false" customHeight="false" outlineLevel="0" collapsed="false">
      <c r="A1160" s="250" t="n">
        <v>1325</v>
      </c>
      <c r="B1160" s="250" t="s">
        <v>2446</v>
      </c>
      <c r="C1160" s="250" t="s">
        <v>352</v>
      </c>
      <c r="D1160" s="250" t="s">
        <v>244</v>
      </c>
      <c r="E1160" s="251" t="s">
        <v>2447</v>
      </c>
      <c r="F1160" s="0" t="n">
        <v>122.64</v>
      </c>
    </row>
    <row r="1161" customFormat="false" ht="15" hidden="false" customHeight="false" outlineLevel="0" collapsed="false">
      <c r="A1161" s="250" t="n">
        <v>1327</v>
      </c>
      <c r="B1161" s="250" t="s">
        <v>2448</v>
      </c>
      <c r="C1161" s="250" t="s">
        <v>352</v>
      </c>
      <c r="D1161" s="250" t="s">
        <v>244</v>
      </c>
      <c r="E1161" s="251" t="s">
        <v>2449</v>
      </c>
      <c r="F1161" s="0" t="n">
        <v>125.24</v>
      </c>
    </row>
    <row r="1162" customFormat="false" ht="15" hidden="false" customHeight="false" outlineLevel="0" collapsed="false">
      <c r="A1162" s="250" t="n">
        <v>1328</v>
      </c>
      <c r="B1162" s="250" t="s">
        <v>2450</v>
      </c>
      <c r="C1162" s="250" t="s">
        <v>352</v>
      </c>
      <c r="D1162" s="250" t="s">
        <v>244</v>
      </c>
      <c r="E1162" s="251" t="s">
        <v>2451</v>
      </c>
      <c r="F1162" s="0" t="n">
        <v>38.64</v>
      </c>
    </row>
    <row r="1163" customFormat="false" ht="15" hidden="false" customHeight="false" outlineLevel="0" collapsed="false">
      <c r="A1163" s="250" t="n">
        <v>1321</v>
      </c>
      <c r="B1163" s="250" t="s">
        <v>2452</v>
      </c>
      <c r="C1163" s="250" t="s">
        <v>352</v>
      </c>
      <c r="D1163" s="250" t="s">
        <v>244</v>
      </c>
      <c r="E1163" s="251" t="s">
        <v>2453</v>
      </c>
      <c r="F1163" s="0" t="n">
        <v>65.79</v>
      </c>
    </row>
    <row r="1164" customFormat="false" ht="15" hidden="false" customHeight="false" outlineLevel="0" collapsed="false">
      <c r="A1164" s="250" t="n">
        <v>1318</v>
      </c>
      <c r="B1164" s="250" t="s">
        <v>2454</v>
      </c>
      <c r="C1164" s="250" t="s">
        <v>352</v>
      </c>
      <c r="D1164" s="250" t="s">
        <v>244</v>
      </c>
      <c r="E1164" s="251" t="s">
        <v>2455</v>
      </c>
      <c r="F1164" s="0" t="n">
        <v>11.07</v>
      </c>
    </row>
    <row r="1165" customFormat="false" ht="15" hidden="false" customHeight="false" outlineLevel="0" collapsed="false">
      <c r="A1165" s="250" t="n">
        <v>1322</v>
      </c>
      <c r="B1165" s="250" t="s">
        <v>2456</v>
      </c>
      <c r="C1165" s="250" t="s">
        <v>352</v>
      </c>
      <c r="D1165" s="250" t="s">
        <v>244</v>
      </c>
      <c r="E1165" s="251" t="s">
        <v>2457</v>
      </c>
      <c r="F1165" s="0" t="n">
        <v>1961.63</v>
      </c>
    </row>
    <row r="1166" customFormat="false" ht="15" hidden="false" customHeight="false" outlineLevel="0" collapsed="false">
      <c r="A1166" s="250" t="n">
        <v>1323</v>
      </c>
      <c r="B1166" s="250" t="s">
        <v>2458</v>
      </c>
      <c r="C1166" s="250" t="s">
        <v>352</v>
      </c>
      <c r="D1166" s="250" t="s">
        <v>244</v>
      </c>
      <c r="E1166" s="251" t="s">
        <v>2457</v>
      </c>
      <c r="F1166" s="0" t="n">
        <v>18.74</v>
      </c>
    </row>
    <row r="1167" customFormat="false" ht="15" hidden="false" customHeight="false" outlineLevel="0" collapsed="false">
      <c r="A1167" s="250" t="n">
        <v>1319</v>
      </c>
      <c r="B1167" s="250" t="s">
        <v>2459</v>
      </c>
      <c r="C1167" s="250" t="s">
        <v>352</v>
      </c>
      <c r="D1167" s="250" t="s">
        <v>244</v>
      </c>
      <c r="E1167" s="251" t="s">
        <v>2460</v>
      </c>
      <c r="F1167" s="0" t="n">
        <v>3316.16</v>
      </c>
    </row>
    <row r="1168" customFormat="false" ht="15" hidden="false" customHeight="false" outlineLevel="0" collapsed="false">
      <c r="A1168" s="250" t="n">
        <v>11026</v>
      </c>
      <c r="B1168" s="250" t="s">
        <v>2461</v>
      </c>
      <c r="C1168" s="250" t="s">
        <v>352</v>
      </c>
      <c r="D1168" s="250" t="s">
        <v>244</v>
      </c>
      <c r="E1168" s="251" t="s">
        <v>2462</v>
      </c>
      <c r="F1168" s="0" t="n">
        <v>14.08</v>
      </c>
    </row>
    <row r="1169" customFormat="false" ht="15" hidden="false" customHeight="false" outlineLevel="0" collapsed="false">
      <c r="A1169" s="250" t="n">
        <v>11027</v>
      </c>
      <c r="B1169" s="250" t="s">
        <v>2463</v>
      </c>
      <c r="C1169" s="250" t="s">
        <v>352</v>
      </c>
      <c r="D1169" s="250" t="s">
        <v>244</v>
      </c>
      <c r="E1169" s="251" t="s">
        <v>2464</v>
      </c>
      <c r="F1169" s="0" t="n">
        <v>2489.83</v>
      </c>
    </row>
    <row r="1170" customFormat="false" ht="15" hidden="false" customHeight="false" outlineLevel="0" collapsed="false">
      <c r="A1170" s="250" t="n">
        <v>11046</v>
      </c>
      <c r="B1170" s="250" t="s">
        <v>2465</v>
      </c>
      <c r="C1170" s="250" t="s">
        <v>352</v>
      </c>
      <c r="D1170" s="250" t="s">
        <v>244</v>
      </c>
      <c r="E1170" s="251" t="s">
        <v>2466</v>
      </c>
      <c r="F1170" s="0" t="n">
        <v>14.12</v>
      </c>
    </row>
    <row r="1171" customFormat="false" ht="15" hidden="false" customHeight="false" outlineLevel="0" collapsed="false">
      <c r="A1171" s="250" t="n">
        <v>11047</v>
      </c>
      <c r="B1171" s="250" t="s">
        <v>2467</v>
      </c>
      <c r="C1171" s="250" t="s">
        <v>352</v>
      </c>
      <c r="D1171" s="250" t="s">
        <v>244</v>
      </c>
      <c r="E1171" s="251" t="s">
        <v>1928</v>
      </c>
      <c r="F1171" s="0" t="n">
        <v>3420.58</v>
      </c>
    </row>
    <row r="1172" customFormat="false" ht="15" hidden="false" customHeight="false" outlineLevel="0" collapsed="false">
      <c r="A1172" s="250" t="n">
        <v>43668</v>
      </c>
      <c r="B1172" s="250" t="s">
        <v>2468</v>
      </c>
      <c r="C1172" s="250" t="s">
        <v>352</v>
      </c>
      <c r="D1172" s="250" t="s">
        <v>244</v>
      </c>
      <c r="E1172" s="251" t="s">
        <v>2469</v>
      </c>
      <c r="F1172" s="0" t="n">
        <v>120</v>
      </c>
    </row>
    <row r="1173" customFormat="false" ht="15" hidden="false" customHeight="false" outlineLevel="0" collapsed="false">
      <c r="A1173" s="250" t="n">
        <v>11049</v>
      </c>
      <c r="B1173" s="250" t="s">
        <v>2470</v>
      </c>
      <c r="C1173" s="250" t="s">
        <v>352</v>
      </c>
      <c r="D1173" s="250" t="s">
        <v>244</v>
      </c>
      <c r="E1173" s="251" t="s">
        <v>2471</v>
      </c>
      <c r="F1173" s="0" t="n">
        <v>10548</v>
      </c>
    </row>
    <row r="1174" customFormat="false" ht="15" hidden="false" customHeight="false" outlineLevel="0" collapsed="false">
      <c r="A1174" s="250" t="n">
        <v>43106</v>
      </c>
      <c r="B1174" s="250" t="s">
        <v>2472</v>
      </c>
      <c r="C1174" s="250" t="s">
        <v>352</v>
      </c>
      <c r="D1174" s="250" t="s">
        <v>244</v>
      </c>
      <c r="E1174" s="251" t="s">
        <v>2473</v>
      </c>
      <c r="F1174" s="0" t="n">
        <v>14309.87</v>
      </c>
    </row>
    <row r="1175" customFormat="false" ht="15" hidden="false" customHeight="false" outlineLevel="0" collapsed="false">
      <c r="A1175" s="250" t="n">
        <v>11051</v>
      </c>
      <c r="B1175" s="250" t="s">
        <v>2474</v>
      </c>
      <c r="C1175" s="250" t="s">
        <v>352</v>
      </c>
      <c r="D1175" s="250" t="s">
        <v>244</v>
      </c>
      <c r="E1175" s="251" t="s">
        <v>2475</v>
      </c>
      <c r="F1175" s="0" t="n">
        <v>15490.07</v>
      </c>
    </row>
    <row r="1176" customFormat="false" ht="15" hidden="false" customHeight="false" outlineLevel="0" collapsed="false">
      <c r="A1176" s="250" t="n">
        <v>11061</v>
      </c>
      <c r="B1176" s="250" t="s">
        <v>2476</v>
      </c>
      <c r="C1176" s="250" t="s">
        <v>352</v>
      </c>
      <c r="D1176" s="250" t="s">
        <v>244</v>
      </c>
      <c r="E1176" s="251" t="s">
        <v>2477</v>
      </c>
      <c r="F1176" s="0" t="n">
        <v>16670.26</v>
      </c>
    </row>
    <row r="1177" customFormat="false" ht="15" hidden="false" customHeight="false" outlineLevel="0" collapsed="false">
      <c r="A1177" s="250" t="n">
        <v>43667</v>
      </c>
      <c r="B1177" s="250" t="s">
        <v>2478</v>
      </c>
      <c r="C1177" s="250" t="s">
        <v>352</v>
      </c>
      <c r="D1177" s="250" t="s">
        <v>244</v>
      </c>
      <c r="E1177" s="251" t="s">
        <v>2479</v>
      </c>
      <c r="F1177" s="0" t="n">
        <v>17850.46</v>
      </c>
    </row>
    <row r="1178" customFormat="false" ht="15" hidden="false" customHeight="false" outlineLevel="0" collapsed="false">
      <c r="A1178" s="250" t="n">
        <v>1333</v>
      </c>
      <c r="B1178" s="250" t="s">
        <v>2480</v>
      </c>
      <c r="C1178" s="250" t="s">
        <v>352</v>
      </c>
      <c r="D1178" s="250" t="s">
        <v>244</v>
      </c>
      <c r="E1178" s="251" t="s">
        <v>2481</v>
      </c>
      <c r="F1178" s="0" t="n">
        <v>20358.37</v>
      </c>
    </row>
    <row r="1179" customFormat="false" ht="15" hidden="false" customHeight="false" outlineLevel="0" collapsed="false">
      <c r="A1179" s="250" t="n">
        <v>1330</v>
      </c>
      <c r="B1179" s="250" t="s">
        <v>2482</v>
      </c>
      <c r="C1179" s="250" t="s">
        <v>352</v>
      </c>
      <c r="D1179" s="250" t="s">
        <v>244</v>
      </c>
      <c r="E1179" s="251" t="s">
        <v>1002</v>
      </c>
      <c r="F1179" s="0" t="n">
        <v>1580.82</v>
      </c>
    </row>
    <row r="1180" customFormat="false" ht="15" hidden="false" customHeight="false" outlineLevel="0" collapsed="false">
      <c r="A1180" s="250" t="n">
        <v>10957</v>
      </c>
      <c r="B1180" s="250" t="s">
        <v>2483</v>
      </c>
      <c r="C1180" s="250" t="s">
        <v>352</v>
      </c>
      <c r="D1180" s="250" t="s">
        <v>244</v>
      </c>
      <c r="E1180" s="251" t="s">
        <v>2484</v>
      </c>
      <c r="F1180" s="0" t="n">
        <v>3.31</v>
      </c>
    </row>
    <row r="1181" customFormat="false" ht="15" hidden="false" customHeight="false" outlineLevel="0" collapsed="false">
      <c r="A1181" s="250" t="n">
        <v>1332</v>
      </c>
      <c r="B1181" s="250" t="s">
        <v>2485</v>
      </c>
      <c r="C1181" s="250" t="s">
        <v>352</v>
      </c>
      <c r="D1181" s="250" t="s">
        <v>244</v>
      </c>
      <c r="E1181" s="251" t="s">
        <v>2486</v>
      </c>
      <c r="F1181" s="0" t="n">
        <v>27.41</v>
      </c>
    </row>
    <row r="1182" customFormat="false" ht="15" hidden="false" customHeight="false" outlineLevel="0" collapsed="false">
      <c r="A1182" s="250" t="n">
        <v>1334</v>
      </c>
      <c r="B1182" s="250" t="s">
        <v>2487</v>
      </c>
      <c r="C1182" s="250" t="s">
        <v>352</v>
      </c>
      <c r="D1182" s="250" t="s">
        <v>244</v>
      </c>
      <c r="E1182" s="251" t="s">
        <v>2488</v>
      </c>
      <c r="F1182" s="0" t="n">
        <v>35.83</v>
      </c>
    </row>
    <row r="1183" customFormat="false" ht="15" hidden="false" customHeight="false" outlineLevel="0" collapsed="false">
      <c r="A1183" s="250" t="n">
        <v>1335</v>
      </c>
      <c r="B1183" s="250" t="s">
        <v>2489</v>
      </c>
      <c r="C1183" s="250" t="s">
        <v>352</v>
      </c>
      <c r="D1183" s="250" t="s">
        <v>244</v>
      </c>
      <c r="E1183" s="251" t="s">
        <v>2490</v>
      </c>
      <c r="F1183" s="0" t="n">
        <v>48.01</v>
      </c>
    </row>
    <row r="1184" customFormat="false" ht="15" hidden="false" customHeight="false" outlineLevel="0" collapsed="false">
      <c r="A1184" s="250" t="n">
        <v>40425</v>
      </c>
      <c r="B1184" s="250" t="s">
        <v>2491</v>
      </c>
      <c r="C1184" s="250" t="s">
        <v>352</v>
      </c>
      <c r="D1184" s="250" t="s">
        <v>244</v>
      </c>
      <c r="E1184" s="251" t="s">
        <v>2492</v>
      </c>
      <c r="F1184" s="0" t="n">
        <v>8684.79</v>
      </c>
    </row>
    <row r="1185" customFormat="false" ht="15" hidden="false" customHeight="false" outlineLevel="0" collapsed="false">
      <c r="A1185" s="250" t="n">
        <v>1337</v>
      </c>
      <c r="B1185" s="250" t="s">
        <v>2493</v>
      </c>
      <c r="C1185" s="250" t="s">
        <v>352</v>
      </c>
      <c r="D1185" s="250" t="s">
        <v>244</v>
      </c>
      <c r="E1185" s="251" t="s">
        <v>2484</v>
      </c>
      <c r="F1185" s="0" t="n">
        <v>428503.8</v>
      </c>
    </row>
    <row r="1186" customFormat="false" ht="15" hidden="false" customHeight="false" outlineLevel="0" collapsed="false">
      <c r="A1186" s="250" t="n">
        <v>1338</v>
      </c>
      <c r="B1186" s="250" t="s">
        <v>2494</v>
      </c>
      <c r="C1186" s="250" t="s">
        <v>243</v>
      </c>
      <c r="D1186" s="250" t="s">
        <v>233</v>
      </c>
      <c r="E1186" s="251" t="s">
        <v>2495</v>
      </c>
      <c r="F1186" s="0" t="n">
        <v>367501.59</v>
      </c>
    </row>
    <row r="1187" customFormat="false" ht="15" hidden="false" customHeight="false" outlineLevel="0" collapsed="false">
      <c r="A1187" s="250" t="n">
        <v>1340</v>
      </c>
      <c r="B1187" s="250" t="s">
        <v>2496</v>
      </c>
      <c r="C1187" s="250" t="s">
        <v>243</v>
      </c>
      <c r="D1187" s="250" t="s">
        <v>236</v>
      </c>
      <c r="E1187" s="251" t="s">
        <v>2497</v>
      </c>
      <c r="F1187" s="0" t="n">
        <v>371965.11</v>
      </c>
    </row>
    <row r="1188" customFormat="false" ht="15" hidden="false" customHeight="false" outlineLevel="0" collapsed="false">
      <c r="A1188" s="250" t="n">
        <v>1341</v>
      </c>
      <c r="B1188" s="250" t="s">
        <v>2498</v>
      </c>
      <c r="C1188" s="250" t="s">
        <v>243</v>
      </c>
      <c r="D1188" s="250" t="s">
        <v>236</v>
      </c>
      <c r="E1188" s="251" t="s">
        <v>2499</v>
      </c>
      <c r="F1188" s="0" t="n">
        <v>422850</v>
      </c>
    </row>
    <row r="1189" customFormat="false" ht="15" hidden="false" customHeight="false" outlineLevel="0" collapsed="false">
      <c r="A1189" s="250" t="n">
        <v>34659</v>
      </c>
      <c r="B1189" s="250" t="s">
        <v>2500</v>
      </c>
      <c r="C1189" s="250" t="s">
        <v>243</v>
      </c>
      <c r="D1189" s="250" t="s">
        <v>236</v>
      </c>
      <c r="E1189" s="251" t="s">
        <v>532</v>
      </c>
      <c r="F1189" s="0" t="n">
        <v>518519.38</v>
      </c>
    </row>
    <row r="1190" customFormat="false" ht="15" hidden="false" customHeight="false" outlineLevel="0" collapsed="false">
      <c r="A1190" s="250" t="n">
        <v>34514</v>
      </c>
      <c r="B1190" s="250" t="s">
        <v>2501</v>
      </c>
      <c r="C1190" s="250" t="s">
        <v>243</v>
      </c>
      <c r="D1190" s="250" t="s">
        <v>233</v>
      </c>
      <c r="E1190" s="251" t="s">
        <v>2502</v>
      </c>
      <c r="F1190" s="0" t="n">
        <v>15.95</v>
      </c>
    </row>
    <row r="1191" customFormat="false" ht="15" hidden="false" customHeight="false" outlineLevel="0" collapsed="false">
      <c r="A1191" s="250" t="n">
        <v>34660</v>
      </c>
      <c r="B1191" s="250" t="s">
        <v>2503</v>
      </c>
      <c r="C1191" s="250" t="s">
        <v>243</v>
      </c>
      <c r="D1191" s="250" t="s">
        <v>236</v>
      </c>
      <c r="E1191" s="251" t="s">
        <v>2504</v>
      </c>
      <c r="F1191" s="0" t="n">
        <v>2822.78</v>
      </c>
    </row>
    <row r="1192" customFormat="false" ht="15" hidden="false" customHeight="false" outlineLevel="0" collapsed="false">
      <c r="A1192" s="250" t="n">
        <v>34661</v>
      </c>
      <c r="B1192" s="250" t="s">
        <v>2505</v>
      </c>
      <c r="C1192" s="250" t="s">
        <v>243</v>
      </c>
      <c r="D1192" s="250" t="s">
        <v>236</v>
      </c>
      <c r="E1192" s="251" t="s">
        <v>2506</v>
      </c>
      <c r="F1192" s="0" t="n">
        <v>0.91</v>
      </c>
    </row>
    <row r="1193" customFormat="false" ht="15" hidden="false" customHeight="false" outlineLevel="0" collapsed="false">
      <c r="A1193" s="250" t="n">
        <v>34667</v>
      </c>
      <c r="B1193" s="250" t="s">
        <v>2507</v>
      </c>
      <c r="C1193" s="250" t="s">
        <v>243</v>
      </c>
      <c r="D1193" s="250" t="s">
        <v>236</v>
      </c>
      <c r="E1193" s="251" t="s">
        <v>2508</v>
      </c>
      <c r="F1193" s="0" t="n">
        <v>4689.78</v>
      </c>
    </row>
    <row r="1194" customFormat="false" ht="15" hidden="false" customHeight="false" outlineLevel="0" collapsed="false">
      <c r="A1194" s="250" t="n">
        <v>34668</v>
      </c>
      <c r="B1194" s="250" t="s">
        <v>2509</v>
      </c>
      <c r="C1194" s="250" t="s">
        <v>243</v>
      </c>
      <c r="D1194" s="250" t="s">
        <v>236</v>
      </c>
      <c r="E1194" s="251" t="s">
        <v>2510</v>
      </c>
      <c r="F1194" s="0" t="n">
        <v>6253.04</v>
      </c>
    </row>
    <row r="1195" customFormat="false" ht="15" hidden="false" customHeight="false" outlineLevel="0" collapsed="false">
      <c r="A1195" s="250" t="n">
        <v>34741</v>
      </c>
      <c r="B1195" s="250" t="s">
        <v>2511</v>
      </c>
      <c r="C1195" s="250" t="s">
        <v>243</v>
      </c>
      <c r="D1195" s="250" t="s">
        <v>236</v>
      </c>
      <c r="E1195" s="251" t="s">
        <v>2512</v>
      </c>
      <c r="F1195" s="0" t="n">
        <v>1089.77</v>
      </c>
    </row>
    <row r="1196" customFormat="false" ht="15" hidden="false" customHeight="false" outlineLevel="0" collapsed="false">
      <c r="A1196" s="250" t="n">
        <v>34664</v>
      </c>
      <c r="B1196" s="250" t="s">
        <v>2513</v>
      </c>
      <c r="C1196" s="250" t="s">
        <v>243</v>
      </c>
      <c r="D1196" s="250" t="s">
        <v>236</v>
      </c>
      <c r="E1196" s="251" t="s">
        <v>2514</v>
      </c>
      <c r="F1196" s="0" t="n">
        <v>2405.01</v>
      </c>
    </row>
    <row r="1197" customFormat="false" ht="15" hidden="false" customHeight="false" outlineLevel="0" collapsed="false">
      <c r="A1197" s="250" t="n">
        <v>34665</v>
      </c>
      <c r="B1197" s="250" t="s">
        <v>2515</v>
      </c>
      <c r="C1197" s="250" t="s">
        <v>243</v>
      </c>
      <c r="D1197" s="250" t="s">
        <v>236</v>
      </c>
      <c r="E1197" s="251" t="s">
        <v>2516</v>
      </c>
      <c r="F1197" s="0" t="n">
        <v>6.56</v>
      </c>
    </row>
    <row r="1198" customFormat="false" ht="15" hidden="false" customHeight="false" outlineLevel="0" collapsed="false">
      <c r="A1198" s="250" t="n">
        <v>34666</v>
      </c>
      <c r="B1198" s="250" t="s">
        <v>2517</v>
      </c>
      <c r="C1198" s="250" t="s">
        <v>243</v>
      </c>
      <c r="D1198" s="250" t="s">
        <v>236</v>
      </c>
      <c r="E1198" s="251" t="s">
        <v>2518</v>
      </c>
      <c r="F1198" s="0" t="n">
        <v>918.47</v>
      </c>
    </row>
    <row r="1199" customFormat="false" ht="15" hidden="false" customHeight="false" outlineLevel="0" collapsed="false">
      <c r="A1199" s="250" t="n">
        <v>34669</v>
      </c>
      <c r="B1199" s="250" t="s">
        <v>2519</v>
      </c>
      <c r="C1199" s="250" t="s">
        <v>243</v>
      </c>
      <c r="D1199" s="250" t="s">
        <v>236</v>
      </c>
      <c r="E1199" s="251" t="s">
        <v>2520</v>
      </c>
      <c r="F1199" s="0" t="n">
        <v>612.31</v>
      </c>
    </row>
    <row r="1200" customFormat="false" ht="15" hidden="false" customHeight="false" outlineLevel="0" collapsed="false">
      <c r="A1200" s="250" t="n">
        <v>34670</v>
      </c>
      <c r="B1200" s="250" t="s">
        <v>2521</v>
      </c>
      <c r="C1200" s="250" t="s">
        <v>243</v>
      </c>
      <c r="D1200" s="250" t="s">
        <v>236</v>
      </c>
      <c r="E1200" s="251" t="s">
        <v>2522</v>
      </c>
      <c r="F1200" s="0" t="n">
        <v>21.86</v>
      </c>
    </row>
    <row r="1201" customFormat="false" ht="15" hidden="false" customHeight="false" outlineLevel="0" collapsed="false">
      <c r="A1201" s="250" t="n">
        <v>34671</v>
      </c>
      <c r="B1201" s="250" t="s">
        <v>2523</v>
      </c>
      <c r="C1201" s="250" t="s">
        <v>243</v>
      </c>
      <c r="D1201" s="250" t="s">
        <v>236</v>
      </c>
      <c r="E1201" s="251" t="s">
        <v>2524</v>
      </c>
      <c r="F1201" s="0" t="n">
        <v>5.55</v>
      </c>
    </row>
    <row r="1202" customFormat="false" ht="15" hidden="false" customHeight="false" outlineLevel="0" collapsed="false">
      <c r="A1202" s="250" t="n">
        <v>34672</v>
      </c>
      <c r="B1202" s="250" t="s">
        <v>2525</v>
      </c>
      <c r="C1202" s="250" t="s">
        <v>243</v>
      </c>
      <c r="D1202" s="250" t="s">
        <v>236</v>
      </c>
      <c r="E1202" s="251" t="s">
        <v>2526</v>
      </c>
      <c r="F1202" s="0" t="n">
        <v>6.08</v>
      </c>
    </row>
    <row r="1203" customFormat="false" ht="15" hidden="false" customHeight="false" outlineLevel="0" collapsed="false">
      <c r="A1203" s="250" t="n">
        <v>34673</v>
      </c>
      <c r="B1203" s="250" t="s">
        <v>2527</v>
      </c>
      <c r="C1203" s="250" t="s">
        <v>243</v>
      </c>
      <c r="D1203" s="250" t="s">
        <v>236</v>
      </c>
      <c r="E1203" s="251" t="s">
        <v>2528</v>
      </c>
      <c r="F1203" s="0" t="n">
        <v>6.48</v>
      </c>
    </row>
    <row r="1204" customFormat="false" ht="15" hidden="false" customHeight="false" outlineLevel="0" collapsed="false">
      <c r="A1204" s="250" t="n">
        <v>34674</v>
      </c>
      <c r="B1204" s="250" t="s">
        <v>2529</v>
      </c>
      <c r="C1204" s="250" t="s">
        <v>243</v>
      </c>
      <c r="D1204" s="250" t="s">
        <v>236</v>
      </c>
      <c r="E1204" s="251" t="s">
        <v>2530</v>
      </c>
      <c r="F1204" s="0" t="n">
        <v>6.1</v>
      </c>
    </row>
    <row r="1205" customFormat="false" ht="15" hidden="false" customHeight="false" outlineLevel="0" collapsed="false">
      <c r="A1205" s="250" t="n">
        <v>34675</v>
      </c>
      <c r="B1205" s="250" t="s">
        <v>2531</v>
      </c>
      <c r="C1205" s="250" t="s">
        <v>243</v>
      </c>
      <c r="D1205" s="250" t="s">
        <v>236</v>
      </c>
      <c r="E1205" s="251" t="s">
        <v>2532</v>
      </c>
      <c r="F1205" s="0" t="n">
        <v>5.64</v>
      </c>
    </row>
    <row r="1206" customFormat="false" ht="15" hidden="false" customHeight="false" outlineLevel="0" collapsed="false">
      <c r="A1206" s="250" t="n">
        <v>34676</v>
      </c>
      <c r="B1206" s="250" t="s">
        <v>2533</v>
      </c>
      <c r="C1206" s="250" t="s">
        <v>243</v>
      </c>
      <c r="D1206" s="250" t="s">
        <v>236</v>
      </c>
      <c r="E1206" s="251" t="s">
        <v>2534</v>
      </c>
      <c r="F1206" s="0" t="n">
        <v>5.65</v>
      </c>
    </row>
    <row r="1207" customFormat="false" ht="15" hidden="false" customHeight="false" outlineLevel="0" collapsed="false">
      <c r="A1207" s="250" t="n">
        <v>34677</v>
      </c>
      <c r="B1207" s="250" t="s">
        <v>2535</v>
      </c>
      <c r="C1207" s="250" t="s">
        <v>243</v>
      </c>
      <c r="D1207" s="250" t="s">
        <v>236</v>
      </c>
      <c r="E1207" s="251" t="s">
        <v>2536</v>
      </c>
      <c r="F1207" s="0" t="n">
        <v>5.97</v>
      </c>
    </row>
    <row r="1208" customFormat="false" ht="15" hidden="false" customHeight="false" outlineLevel="0" collapsed="false">
      <c r="A1208" s="250" t="n">
        <v>43126</v>
      </c>
      <c r="B1208" s="250" t="s">
        <v>2537</v>
      </c>
      <c r="C1208" s="250" t="s">
        <v>243</v>
      </c>
      <c r="D1208" s="250" t="s">
        <v>244</v>
      </c>
      <c r="E1208" s="251" t="s">
        <v>2538</v>
      </c>
      <c r="F1208" s="0" t="n">
        <v>5.97</v>
      </c>
    </row>
    <row r="1209" customFormat="false" ht="15" hidden="false" customHeight="false" outlineLevel="0" collapsed="false">
      <c r="A1209" s="250" t="n">
        <v>43124</v>
      </c>
      <c r="B1209" s="250" t="s">
        <v>2539</v>
      </c>
      <c r="C1209" s="250" t="s">
        <v>243</v>
      </c>
      <c r="D1209" s="250" t="s">
        <v>244</v>
      </c>
      <c r="E1209" s="251" t="s">
        <v>2540</v>
      </c>
      <c r="F1209" s="0" t="n">
        <v>5.03</v>
      </c>
    </row>
    <row r="1210" customFormat="false" ht="15" hidden="false" customHeight="false" outlineLevel="0" collapsed="false">
      <c r="A1210" s="250" t="n">
        <v>43125</v>
      </c>
      <c r="B1210" s="250" t="s">
        <v>2541</v>
      </c>
      <c r="C1210" s="250" t="s">
        <v>243</v>
      </c>
      <c r="D1210" s="250" t="s">
        <v>244</v>
      </c>
      <c r="E1210" s="251" t="s">
        <v>2542</v>
      </c>
      <c r="F1210" s="0" t="n">
        <v>6.92</v>
      </c>
    </row>
    <row r="1211" customFormat="false" ht="15" hidden="false" customHeight="false" outlineLevel="0" collapsed="false">
      <c r="A1211" s="250" t="n">
        <v>40623</v>
      </c>
      <c r="B1211" s="250" t="s">
        <v>2543</v>
      </c>
      <c r="C1211" s="250" t="s">
        <v>1111</v>
      </c>
      <c r="D1211" s="250" t="s">
        <v>244</v>
      </c>
      <c r="E1211" s="251" t="s">
        <v>2544</v>
      </c>
      <c r="F1211" s="0" t="n">
        <v>7.2</v>
      </c>
    </row>
    <row r="1212" customFormat="false" ht="15" hidden="false" customHeight="false" outlineLevel="0" collapsed="false">
      <c r="A1212" s="250" t="n">
        <v>43701</v>
      </c>
      <c r="B1212" s="250" t="s">
        <v>2545</v>
      </c>
      <c r="C1212" s="250" t="s">
        <v>352</v>
      </c>
      <c r="D1212" s="250" t="s">
        <v>244</v>
      </c>
      <c r="E1212" s="251" t="s">
        <v>2546</v>
      </c>
      <c r="F1212" s="0" t="n">
        <v>6.9</v>
      </c>
    </row>
    <row r="1213" customFormat="false" ht="15" hidden="false" customHeight="false" outlineLevel="0" collapsed="false">
      <c r="A1213" s="250" t="n">
        <v>1345</v>
      </c>
      <c r="B1213" s="250" t="s">
        <v>2547</v>
      </c>
      <c r="C1213" s="250" t="s">
        <v>243</v>
      </c>
      <c r="D1213" s="250" t="s">
        <v>236</v>
      </c>
      <c r="E1213" s="251" t="s">
        <v>2548</v>
      </c>
      <c r="F1213" s="0" t="n">
        <v>7.52</v>
      </c>
    </row>
    <row r="1214" customFormat="false" ht="15" hidden="false" customHeight="false" outlineLevel="0" collapsed="false">
      <c r="A1214" s="250" t="n">
        <v>1346</v>
      </c>
      <c r="B1214" s="250" t="s">
        <v>2549</v>
      </c>
      <c r="C1214" s="250" t="s">
        <v>243</v>
      </c>
      <c r="D1214" s="250" t="s">
        <v>236</v>
      </c>
      <c r="E1214" s="251" t="s">
        <v>2550</v>
      </c>
      <c r="F1214" s="0" t="n">
        <v>6.64</v>
      </c>
    </row>
    <row r="1215" customFormat="false" ht="15" hidden="false" customHeight="false" outlineLevel="0" collapsed="false">
      <c r="A1215" s="250" t="n">
        <v>1347</v>
      </c>
      <c r="B1215" s="250" t="s">
        <v>2551</v>
      </c>
      <c r="C1215" s="250" t="s">
        <v>243</v>
      </c>
      <c r="D1215" s="250" t="s">
        <v>236</v>
      </c>
      <c r="E1215" s="251" t="s">
        <v>2552</v>
      </c>
      <c r="F1215" s="0" t="n">
        <v>7.19</v>
      </c>
    </row>
    <row r="1216" customFormat="false" ht="15" hidden="false" customHeight="false" outlineLevel="0" collapsed="false">
      <c r="A1216" s="250" t="n">
        <v>43678</v>
      </c>
      <c r="B1216" s="250" t="s">
        <v>2553</v>
      </c>
      <c r="C1216" s="250" t="s">
        <v>243</v>
      </c>
      <c r="D1216" s="250" t="s">
        <v>236</v>
      </c>
      <c r="E1216" s="251" t="s">
        <v>2554</v>
      </c>
      <c r="F1216" s="0" t="n">
        <v>7.23</v>
      </c>
    </row>
    <row r="1217" customFormat="false" ht="15" hidden="false" customHeight="false" outlineLevel="0" collapsed="false">
      <c r="A1217" s="250" t="n">
        <v>43680</v>
      </c>
      <c r="B1217" s="250" t="s">
        <v>2555</v>
      </c>
      <c r="C1217" s="250" t="s">
        <v>243</v>
      </c>
      <c r="D1217" s="250" t="s">
        <v>236</v>
      </c>
      <c r="E1217" s="251" t="s">
        <v>2556</v>
      </c>
      <c r="F1217" s="0" t="n">
        <v>7.54</v>
      </c>
    </row>
    <row r="1218" customFormat="false" ht="15" hidden="false" customHeight="false" outlineLevel="0" collapsed="false">
      <c r="A1218" s="250" t="n">
        <v>43679</v>
      </c>
      <c r="B1218" s="250" t="s">
        <v>2557</v>
      </c>
      <c r="C1218" s="250" t="s">
        <v>243</v>
      </c>
      <c r="D1218" s="250" t="s">
        <v>236</v>
      </c>
      <c r="E1218" s="251" t="s">
        <v>2558</v>
      </c>
      <c r="F1218" s="0" t="n">
        <v>9.05</v>
      </c>
    </row>
    <row r="1219" customFormat="false" ht="15" hidden="false" customHeight="false" outlineLevel="0" collapsed="false">
      <c r="A1219" s="250" t="n">
        <v>1355</v>
      </c>
      <c r="B1219" s="250" t="s">
        <v>2559</v>
      </c>
      <c r="C1219" s="250" t="s">
        <v>243</v>
      </c>
      <c r="D1219" s="250" t="s">
        <v>236</v>
      </c>
      <c r="E1219" s="251" t="s">
        <v>2560</v>
      </c>
      <c r="F1219" s="0" t="n">
        <v>6.58</v>
      </c>
    </row>
    <row r="1220" customFormat="false" ht="15" hidden="false" customHeight="false" outlineLevel="0" collapsed="false">
      <c r="A1220" s="250" t="n">
        <v>1358</v>
      </c>
      <c r="B1220" s="250" t="s">
        <v>2561</v>
      </c>
      <c r="C1220" s="250" t="s">
        <v>243</v>
      </c>
      <c r="D1220" s="250" t="s">
        <v>236</v>
      </c>
      <c r="E1220" s="251" t="s">
        <v>2562</v>
      </c>
      <c r="F1220" s="0" t="n">
        <v>5.48</v>
      </c>
    </row>
    <row r="1221" customFormat="false" ht="15" hidden="false" customHeight="false" outlineLevel="0" collapsed="false">
      <c r="A1221" s="250" t="n">
        <v>43681</v>
      </c>
      <c r="B1221" s="250" t="s">
        <v>2563</v>
      </c>
      <c r="C1221" s="250" t="s">
        <v>243</v>
      </c>
      <c r="D1221" s="250" t="s">
        <v>233</v>
      </c>
      <c r="E1221" s="251" t="s">
        <v>2564</v>
      </c>
      <c r="F1221" s="0" t="n">
        <v>5.43</v>
      </c>
    </row>
    <row r="1222" customFormat="false" ht="15" hidden="false" customHeight="false" outlineLevel="0" collapsed="false">
      <c r="A1222" s="250" t="n">
        <v>43677</v>
      </c>
      <c r="B1222" s="250" t="s">
        <v>2565</v>
      </c>
      <c r="C1222" s="250" t="s">
        <v>243</v>
      </c>
      <c r="D1222" s="250" t="s">
        <v>236</v>
      </c>
      <c r="E1222" s="251" t="s">
        <v>2566</v>
      </c>
      <c r="F1222" s="0" t="n">
        <v>6.26</v>
      </c>
    </row>
    <row r="1223" customFormat="false" ht="15" hidden="false" customHeight="false" outlineLevel="0" collapsed="false">
      <c r="A1223" s="250" t="n">
        <v>43682</v>
      </c>
      <c r="B1223" s="250" t="s">
        <v>2567</v>
      </c>
      <c r="C1223" s="250" t="s">
        <v>243</v>
      </c>
      <c r="D1223" s="250" t="s">
        <v>236</v>
      </c>
      <c r="E1223" s="251" t="s">
        <v>2568</v>
      </c>
      <c r="F1223" s="0" t="n">
        <v>5.57</v>
      </c>
    </row>
    <row r="1224" customFormat="false" ht="15" hidden="false" customHeight="false" outlineLevel="0" collapsed="false">
      <c r="A1224" s="250" t="n">
        <v>12083</v>
      </c>
      <c r="B1224" s="250" t="s">
        <v>2569</v>
      </c>
      <c r="C1224" s="250" t="s">
        <v>232</v>
      </c>
      <c r="D1224" s="250" t="s">
        <v>236</v>
      </c>
      <c r="E1224" s="251" t="s">
        <v>2570</v>
      </c>
      <c r="F1224" s="0" t="n">
        <v>6.17</v>
      </c>
    </row>
    <row r="1225" customFormat="false" ht="15" hidden="false" customHeight="false" outlineLevel="0" collapsed="false">
      <c r="A1225" s="250" t="n">
        <v>12081</v>
      </c>
      <c r="B1225" s="250" t="s">
        <v>2571</v>
      </c>
      <c r="C1225" s="250" t="s">
        <v>232</v>
      </c>
      <c r="D1225" s="250" t="s">
        <v>233</v>
      </c>
      <c r="E1225" s="251" t="s">
        <v>2572</v>
      </c>
      <c r="F1225" s="0" t="n">
        <v>6.38</v>
      </c>
    </row>
    <row r="1226" customFormat="false" ht="15" hidden="false" customHeight="false" outlineLevel="0" collapsed="false">
      <c r="A1226" s="250" t="n">
        <v>12082</v>
      </c>
      <c r="B1226" s="250" t="s">
        <v>2573</v>
      </c>
      <c r="C1226" s="250" t="s">
        <v>232</v>
      </c>
      <c r="D1226" s="250" t="s">
        <v>236</v>
      </c>
      <c r="E1226" s="251" t="s">
        <v>2574</v>
      </c>
      <c r="F1226" s="0" t="n">
        <v>5.46</v>
      </c>
    </row>
    <row r="1227" customFormat="false" ht="15" hidden="false" customHeight="false" outlineLevel="0" collapsed="false">
      <c r="A1227" s="250" t="n">
        <v>13354</v>
      </c>
      <c r="B1227" s="250" t="s">
        <v>2575</v>
      </c>
      <c r="C1227" s="250" t="s">
        <v>232</v>
      </c>
      <c r="D1227" s="250" t="s">
        <v>236</v>
      </c>
      <c r="E1227" s="251" t="s">
        <v>2576</v>
      </c>
      <c r="F1227" s="0" t="n">
        <v>6.26</v>
      </c>
    </row>
    <row r="1228" customFormat="false" ht="15" hidden="false" customHeight="false" outlineLevel="0" collapsed="false">
      <c r="A1228" s="250" t="n">
        <v>14057</v>
      </c>
      <c r="B1228" s="250" t="s">
        <v>2577</v>
      </c>
      <c r="C1228" s="250" t="s">
        <v>232</v>
      </c>
      <c r="D1228" s="250" t="s">
        <v>236</v>
      </c>
      <c r="E1228" s="251" t="s">
        <v>2578</v>
      </c>
      <c r="F1228" s="0" t="n">
        <v>24.26</v>
      </c>
    </row>
    <row r="1229" customFormat="false" ht="15" hidden="false" customHeight="false" outlineLevel="0" collapsed="false">
      <c r="A1229" s="250" t="n">
        <v>14058</v>
      </c>
      <c r="B1229" s="250" t="s">
        <v>2579</v>
      </c>
      <c r="C1229" s="250" t="s">
        <v>232</v>
      </c>
      <c r="D1229" s="250" t="s">
        <v>236</v>
      </c>
      <c r="E1229" s="251" t="s">
        <v>2580</v>
      </c>
      <c r="F1229" s="0" t="n">
        <v>25.43</v>
      </c>
    </row>
    <row r="1230" customFormat="false" ht="15" hidden="false" customHeight="false" outlineLevel="0" collapsed="false">
      <c r="A1230" s="250" t="n">
        <v>20971</v>
      </c>
      <c r="B1230" s="250" t="s">
        <v>2581</v>
      </c>
      <c r="C1230" s="250" t="s">
        <v>232</v>
      </c>
      <c r="D1230" s="250" t="s">
        <v>244</v>
      </c>
      <c r="E1230" s="251" t="s">
        <v>2582</v>
      </c>
      <c r="F1230" s="0" t="n">
        <v>22.78</v>
      </c>
    </row>
    <row r="1231" customFormat="false" ht="15" hidden="false" customHeight="false" outlineLevel="0" collapsed="false">
      <c r="A1231" s="250" t="n">
        <v>5047</v>
      </c>
      <c r="B1231" s="250" t="s">
        <v>2583</v>
      </c>
      <c r="C1231" s="250" t="s">
        <v>232</v>
      </c>
      <c r="D1231" s="250" t="s">
        <v>236</v>
      </c>
      <c r="E1231" s="251" t="s">
        <v>2584</v>
      </c>
      <c r="F1231" s="0" t="n">
        <v>24.14</v>
      </c>
    </row>
    <row r="1232" customFormat="false" ht="15" hidden="false" customHeight="false" outlineLevel="0" collapsed="false">
      <c r="A1232" s="250" t="n">
        <v>13369</v>
      </c>
      <c r="B1232" s="250" t="s">
        <v>2585</v>
      </c>
      <c r="C1232" s="250" t="s">
        <v>232</v>
      </c>
      <c r="D1232" s="250" t="s">
        <v>236</v>
      </c>
      <c r="E1232" s="251" t="s">
        <v>2586</v>
      </c>
      <c r="F1232" s="0" t="n">
        <v>17.15</v>
      </c>
    </row>
    <row r="1233" customFormat="false" ht="15" hidden="false" customHeight="false" outlineLevel="0" collapsed="false">
      <c r="A1233" s="250" t="n">
        <v>13370</v>
      </c>
      <c r="B1233" s="250" t="s">
        <v>2587</v>
      </c>
      <c r="C1233" s="250" t="s">
        <v>232</v>
      </c>
      <c r="D1233" s="250" t="s">
        <v>236</v>
      </c>
      <c r="E1233" s="251" t="s">
        <v>2588</v>
      </c>
      <c r="F1233" s="0" t="n">
        <v>16.99</v>
      </c>
    </row>
    <row r="1234" customFormat="false" ht="15" hidden="false" customHeight="false" outlineLevel="0" collapsed="false">
      <c r="A1234" s="250" t="n">
        <v>13279</v>
      </c>
      <c r="B1234" s="250" t="s">
        <v>2589</v>
      </c>
      <c r="C1234" s="250" t="s">
        <v>352</v>
      </c>
      <c r="D1234" s="250" t="s">
        <v>244</v>
      </c>
      <c r="E1234" s="251" t="s">
        <v>2590</v>
      </c>
      <c r="F1234" s="0" t="n">
        <v>29.16</v>
      </c>
    </row>
    <row r="1235" customFormat="false" ht="15" hidden="false" customHeight="false" outlineLevel="0" collapsed="false">
      <c r="A1235" s="250" t="n">
        <v>11977</v>
      </c>
      <c r="B1235" s="250" t="s">
        <v>2591</v>
      </c>
      <c r="C1235" s="250" t="s">
        <v>232</v>
      </c>
      <c r="D1235" s="250" t="s">
        <v>244</v>
      </c>
      <c r="E1235" s="251" t="s">
        <v>726</v>
      </c>
      <c r="F1235" s="0" t="n">
        <v>33.71</v>
      </c>
    </row>
    <row r="1236" customFormat="false" ht="15" hidden="false" customHeight="false" outlineLevel="0" collapsed="false">
      <c r="A1236" s="250" t="n">
        <v>11975</v>
      </c>
      <c r="B1236" s="250" t="s">
        <v>2592</v>
      </c>
      <c r="C1236" s="250" t="s">
        <v>232</v>
      </c>
      <c r="D1236" s="250" t="s">
        <v>244</v>
      </c>
      <c r="E1236" s="251" t="s">
        <v>2593</v>
      </c>
      <c r="F1236" s="0" t="n">
        <v>32.47</v>
      </c>
    </row>
    <row r="1237" customFormat="false" ht="15" hidden="false" customHeight="false" outlineLevel="0" collapsed="false">
      <c r="A1237" s="250" t="n">
        <v>39746</v>
      </c>
      <c r="B1237" s="250" t="s">
        <v>2594</v>
      </c>
      <c r="C1237" s="250" t="s">
        <v>232</v>
      </c>
      <c r="D1237" s="250" t="s">
        <v>244</v>
      </c>
      <c r="E1237" s="251" t="s">
        <v>2595</v>
      </c>
      <c r="F1237" s="0" t="n">
        <v>31.19</v>
      </c>
    </row>
    <row r="1238" customFormat="false" ht="15" hidden="false" customHeight="false" outlineLevel="0" collapsed="false">
      <c r="A1238" s="250" t="n">
        <v>11976</v>
      </c>
      <c r="B1238" s="250" t="s">
        <v>2596</v>
      </c>
      <c r="C1238" s="250" t="s">
        <v>232</v>
      </c>
      <c r="D1238" s="250" t="s">
        <v>244</v>
      </c>
      <c r="E1238" s="251" t="s">
        <v>2597</v>
      </c>
      <c r="F1238" s="0" t="n">
        <v>38.02</v>
      </c>
    </row>
    <row r="1239" customFormat="false" ht="15" hidden="false" customHeight="false" outlineLevel="0" collapsed="false">
      <c r="A1239" s="250" t="n">
        <v>1368</v>
      </c>
      <c r="B1239" s="250" t="s">
        <v>2598</v>
      </c>
      <c r="C1239" s="250" t="s">
        <v>232</v>
      </c>
      <c r="D1239" s="250" t="s">
        <v>233</v>
      </c>
      <c r="E1239" s="251" t="s">
        <v>2599</v>
      </c>
      <c r="F1239" s="0" t="n">
        <v>41.12</v>
      </c>
    </row>
    <row r="1240" customFormat="false" ht="15" hidden="false" customHeight="false" outlineLevel="0" collapsed="false">
      <c r="A1240" s="250" t="n">
        <v>1367</v>
      </c>
      <c r="B1240" s="250" t="s">
        <v>2600</v>
      </c>
      <c r="C1240" s="250" t="s">
        <v>232</v>
      </c>
      <c r="D1240" s="250" t="s">
        <v>236</v>
      </c>
      <c r="E1240" s="251" t="s">
        <v>2601</v>
      </c>
      <c r="F1240" s="0" t="n">
        <v>52.35</v>
      </c>
    </row>
    <row r="1241" customFormat="false" ht="15" hidden="false" customHeight="false" outlineLevel="0" collapsed="false">
      <c r="A1241" s="250" t="n">
        <v>41899</v>
      </c>
      <c r="B1241" s="250" t="s">
        <v>2602</v>
      </c>
      <c r="C1241" s="250" t="s">
        <v>2402</v>
      </c>
      <c r="D1241" s="250" t="s">
        <v>233</v>
      </c>
      <c r="E1241" s="251" t="s">
        <v>2603</v>
      </c>
      <c r="F1241" s="0" t="n">
        <v>58.38</v>
      </c>
    </row>
    <row r="1242" customFormat="false" ht="15" hidden="false" customHeight="false" outlineLevel="0" collapsed="false">
      <c r="A1242" s="250" t="n">
        <v>1380</v>
      </c>
      <c r="B1242" s="250" t="s">
        <v>2604</v>
      </c>
      <c r="C1242" s="250" t="s">
        <v>352</v>
      </c>
      <c r="D1242" s="250" t="s">
        <v>236</v>
      </c>
      <c r="E1242" s="251" t="s">
        <v>2605</v>
      </c>
      <c r="F1242" s="0" t="n">
        <v>66.53</v>
      </c>
    </row>
    <row r="1243" customFormat="false" ht="15" hidden="false" customHeight="false" outlineLevel="0" collapsed="false">
      <c r="A1243" s="250" t="n">
        <v>1375</v>
      </c>
      <c r="B1243" s="250" t="s">
        <v>2606</v>
      </c>
      <c r="C1243" s="250" t="s">
        <v>352</v>
      </c>
      <c r="D1243" s="250" t="s">
        <v>236</v>
      </c>
      <c r="E1243" s="251" t="s">
        <v>2270</v>
      </c>
      <c r="F1243" s="0" t="n">
        <v>17.13</v>
      </c>
    </row>
    <row r="1244" customFormat="false" ht="15" hidden="false" customHeight="false" outlineLevel="0" collapsed="false">
      <c r="A1244" s="250" t="n">
        <v>1379</v>
      </c>
      <c r="B1244" s="250" t="s">
        <v>2607</v>
      </c>
      <c r="C1244" s="250" t="s">
        <v>352</v>
      </c>
      <c r="D1244" s="250" t="s">
        <v>233</v>
      </c>
      <c r="E1244" s="251" t="s">
        <v>2608</v>
      </c>
      <c r="F1244" s="0" t="n">
        <v>21.16</v>
      </c>
    </row>
    <row r="1245" customFormat="false" ht="15" hidden="false" customHeight="false" outlineLevel="0" collapsed="false">
      <c r="A1245" s="250" t="n">
        <v>13284</v>
      </c>
      <c r="B1245" s="250" t="s">
        <v>2609</v>
      </c>
      <c r="C1245" s="250" t="s">
        <v>352</v>
      </c>
      <c r="D1245" s="250" t="s">
        <v>236</v>
      </c>
      <c r="E1245" s="251" t="s">
        <v>2608</v>
      </c>
      <c r="F1245" s="0" t="n">
        <v>21.1</v>
      </c>
    </row>
    <row r="1246" customFormat="false" ht="15" hidden="false" customHeight="false" outlineLevel="0" collapsed="false">
      <c r="A1246" s="250" t="n">
        <v>44528</v>
      </c>
      <c r="B1246" s="250" t="s">
        <v>2610</v>
      </c>
      <c r="C1246" s="250" t="s">
        <v>352</v>
      </c>
      <c r="D1246" s="250" t="s">
        <v>236</v>
      </c>
      <c r="E1246" s="251" t="s">
        <v>627</v>
      </c>
      <c r="F1246" s="0" t="n">
        <v>34.18</v>
      </c>
    </row>
    <row r="1247" customFormat="false" ht="15" hidden="false" customHeight="false" outlineLevel="0" collapsed="false">
      <c r="A1247" s="250" t="n">
        <v>34753</v>
      </c>
      <c r="B1247" s="250" t="s">
        <v>2611</v>
      </c>
      <c r="C1247" s="250" t="s">
        <v>352</v>
      </c>
      <c r="D1247" s="250" t="s">
        <v>236</v>
      </c>
      <c r="E1247" s="251" t="s">
        <v>1767</v>
      </c>
      <c r="F1247" s="0" t="n">
        <v>25.21</v>
      </c>
    </row>
    <row r="1248" customFormat="false" ht="15" hidden="false" customHeight="false" outlineLevel="0" collapsed="false">
      <c r="A1248" s="250" t="n">
        <v>420</v>
      </c>
      <c r="B1248" s="250" t="s">
        <v>2612</v>
      </c>
      <c r="C1248" s="250" t="s">
        <v>232</v>
      </c>
      <c r="D1248" s="250" t="s">
        <v>236</v>
      </c>
      <c r="E1248" s="251" t="s">
        <v>2613</v>
      </c>
      <c r="F1248" s="0" t="n">
        <v>20.19</v>
      </c>
    </row>
    <row r="1249" customFormat="false" ht="15" hidden="false" customHeight="false" outlineLevel="0" collapsed="false">
      <c r="A1249" s="250" t="n">
        <v>12327</v>
      </c>
      <c r="B1249" s="250" t="s">
        <v>2614</v>
      </c>
      <c r="C1249" s="250" t="s">
        <v>232</v>
      </c>
      <c r="D1249" s="250" t="s">
        <v>236</v>
      </c>
      <c r="E1249" s="251" t="s">
        <v>2615</v>
      </c>
      <c r="F1249" s="0" t="n">
        <v>23.39</v>
      </c>
    </row>
    <row r="1250" customFormat="false" ht="15" hidden="false" customHeight="false" outlineLevel="0" collapsed="false">
      <c r="A1250" s="250" t="n">
        <v>36148</v>
      </c>
      <c r="B1250" s="250" t="s">
        <v>2616</v>
      </c>
      <c r="C1250" s="250" t="s">
        <v>232</v>
      </c>
      <c r="D1250" s="250" t="s">
        <v>236</v>
      </c>
      <c r="E1250" s="251" t="s">
        <v>1405</v>
      </c>
      <c r="F1250" s="0" t="n">
        <v>24.12</v>
      </c>
    </row>
    <row r="1251" customFormat="false" ht="15" hidden="false" customHeight="false" outlineLevel="0" collapsed="false">
      <c r="A1251" s="250" t="n">
        <v>12329</v>
      </c>
      <c r="B1251" s="250" t="s">
        <v>2617</v>
      </c>
      <c r="C1251" s="250" t="s">
        <v>352</v>
      </c>
      <c r="D1251" s="250" t="s">
        <v>236</v>
      </c>
      <c r="E1251" s="251" t="s">
        <v>2618</v>
      </c>
      <c r="F1251" s="0" t="n">
        <v>26.72</v>
      </c>
    </row>
    <row r="1252" customFormat="false" ht="15" hidden="false" customHeight="false" outlineLevel="0" collapsed="false">
      <c r="A1252" s="250" t="n">
        <v>1339</v>
      </c>
      <c r="B1252" s="250" t="s">
        <v>2619</v>
      </c>
      <c r="C1252" s="250" t="s">
        <v>352</v>
      </c>
      <c r="D1252" s="250" t="s">
        <v>236</v>
      </c>
      <c r="E1252" s="251" t="s">
        <v>2620</v>
      </c>
      <c r="F1252" s="0" t="n">
        <v>33.91</v>
      </c>
    </row>
    <row r="1253" customFormat="false" ht="15" hidden="false" customHeight="false" outlineLevel="0" collapsed="false">
      <c r="A1253" s="250" t="n">
        <v>44396</v>
      </c>
      <c r="B1253" s="250" t="s">
        <v>2621</v>
      </c>
      <c r="C1253" s="250" t="s">
        <v>352</v>
      </c>
      <c r="D1253" s="250" t="s">
        <v>236</v>
      </c>
      <c r="E1253" s="251" t="s">
        <v>2622</v>
      </c>
      <c r="F1253" s="0" t="n">
        <v>48.7</v>
      </c>
    </row>
    <row r="1254" customFormat="false" ht="15" hidden="false" customHeight="false" outlineLevel="0" collapsed="false">
      <c r="A1254" s="250" t="n">
        <v>44327</v>
      </c>
      <c r="B1254" s="250" t="s">
        <v>2623</v>
      </c>
      <c r="C1254" s="250" t="s">
        <v>355</v>
      </c>
      <c r="D1254" s="250" t="s">
        <v>236</v>
      </c>
      <c r="E1254" s="251" t="s">
        <v>2624</v>
      </c>
      <c r="F1254" s="0" t="n">
        <v>17.63</v>
      </c>
    </row>
    <row r="1255" customFormat="false" ht="15" hidden="false" customHeight="false" outlineLevel="0" collapsed="false">
      <c r="A1255" s="250" t="n">
        <v>37418</v>
      </c>
      <c r="B1255" s="250" t="s">
        <v>2625</v>
      </c>
      <c r="C1255" s="250" t="s">
        <v>232</v>
      </c>
      <c r="D1255" s="250" t="s">
        <v>244</v>
      </c>
      <c r="E1255" s="251" t="s">
        <v>2626</v>
      </c>
      <c r="F1255" s="0" t="n">
        <v>23.04</v>
      </c>
    </row>
    <row r="1256" customFormat="false" ht="15" hidden="false" customHeight="false" outlineLevel="0" collapsed="false">
      <c r="A1256" s="250" t="n">
        <v>37419</v>
      </c>
      <c r="B1256" s="250" t="s">
        <v>2627</v>
      </c>
      <c r="C1256" s="250" t="s">
        <v>232</v>
      </c>
      <c r="D1256" s="250" t="s">
        <v>244</v>
      </c>
      <c r="E1256" s="251" t="s">
        <v>2628</v>
      </c>
      <c r="F1256" s="0" t="n">
        <v>25.36</v>
      </c>
    </row>
    <row r="1257" customFormat="false" ht="15" hidden="false" customHeight="false" outlineLevel="0" collapsed="false">
      <c r="A1257" s="250" t="n">
        <v>1427</v>
      </c>
      <c r="B1257" s="250" t="s">
        <v>2629</v>
      </c>
      <c r="C1257" s="250" t="s">
        <v>232</v>
      </c>
      <c r="D1257" s="250" t="s">
        <v>244</v>
      </c>
      <c r="E1257" s="251" t="s">
        <v>2630</v>
      </c>
      <c r="F1257" s="0" t="n">
        <v>27.67</v>
      </c>
    </row>
    <row r="1258" customFormat="false" ht="15" hidden="false" customHeight="false" outlineLevel="0" collapsed="false">
      <c r="A1258" s="250" t="n">
        <v>1402</v>
      </c>
      <c r="B1258" s="250" t="s">
        <v>2631</v>
      </c>
      <c r="C1258" s="250" t="s">
        <v>232</v>
      </c>
      <c r="D1258" s="250" t="s">
        <v>244</v>
      </c>
      <c r="E1258" s="251" t="s">
        <v>2632</v>
      </c>
      <c r="F1258" s="0" t="n">
        <v>34.35</v>
      </c>
    </row>
    <row r="1259" customFormat="false" ht="15" hidden="false" customHeight="false" outlineLevel="0" collapsed="false">
      <c r="A1259" s="250" t="n">
        <v>1420</v>
      </c>
      <c r="B1259" s="250" t="s">
        <v>2633</v>
      </c>
      <c r="C1259" s="250" t="s">
        <v>232</v>
      </c>
      <c r="D1259" s="250" t="s">
        <v>244</v>
      </c>
      <c r="E1259" s="251" t="s">
        <v>2634</v>
      </c>
      <c r="F1259" s="0" t="n">
        <v>51.89</v>
      </c>
    </row>
    <row r="1260" customFormat="false" ht="15" hidden="false" customHeight="false" outlineLevel="0" collapsed="false">
      <c r="A1260" s="250" t="n">
        <v>1419</v>
      </c>
      <c r="B1260" s="250" t="s">
        <v>2635</v>
      </c>
      <c r="C1260" s="250" t="s">
        <v>232</v>
      </c>
      <c r="D1260" s="250" t="s">
        <v>244</v>
      </c>
      <c r="E1260" s="251" t="s">
        <v>2636</v>
      </c>
      <c r="F1260" s="0" t="n">
        <v>19.02</v>
      </c>
    </row>
    <row r="1261" customFormat="false" ht="15" hidden="false" customHeight="false" outlineLevel="0" collapsed="false">
      <c r="A1261" s="250" t="n">
        <v>1414</v>
      </c>
      <c r="B1261" s="250" t="s">
        <v>2637</v>
      </c>
      <c r="C1261" s="250" t="s">
        <v>232</v>
      </c>
      <c r="D1261" s="250" t="s">
        <v>244</v>
      </c>
      <c r="E1261" s="251" t="s">
        <v>2638</v>
      </c>
      <c r="F1261" s="0" t="n">
        <v>23.27</v>
      </c>
    </row>
    <row r="1262" customFormat="false" ht="15" hidden="false" customHeight="false" outlineLevel="0" collapsed="false">
      <c r="A1262" s="250" t="n">
        <v>1413</v>
      </c>
      <c r="B1262" s="250" t="s">
        <v>2639</v>
      </c>
      <c r="C1262" s="250" t="s">
        <v>232</v>
      </c>
      <c r="D1262" s="250" t="s">
        <v>244</v>
      </c>
      <c r="E1262" s="251" t="s">
        <v>2640</v>
      </c>
      <c r="F1262" s="0" t="n">
        <v>19.42</v>
      </c>
    </row>
    <row r="1263" customFormat="false" ht="15" hidden="false" customHeight="false" outlineLevel="0" collapsed="false">
      <c r="A1263" s="250" t="n">
        <v>1412</v>
      </c>
      <c r="B1263" s="250" t="s">
        <v>2641</v>
      </c>
      <c r="C1263" s="250" t="s">
        <v>232</v>
      </c>
      <c r="D1263" s="250" t="s">
        <v>244</v>
      </c>
      <c r="E1263" s="251" t="s">
        <v>2642</v>
      </c>
      <c r="F1263" s="0" t="n">
        <v>20.48</v>
      </c>
    </row>
    <row r="1264" customFormat="false" ht="15" hidden="false" customHeight="false" outlineLevel="0" collapsed="false">
      <c r="A1264" s="250" t="n">
        <v>1411</v>
      </c>
      <c r="B1264" s="250" t="s">
        <v>2643</v>
      </c>
      <c r="C1264" s="250" t="s">
        <v>232</v>
      </c>
      <c r="D1264" s="250" t="s">
        <v>244</v>
      </c>
      <c r="E1264" s="251" t="s">
        <v>2644</v>
      </c>
      <c r="F1264" s="0" t="n">
        <v>24.99</v>
      </c>
    </row>
    <row r="1265" customFormat="false" ht="15" hidden="false" customHeight="false" outlineLevel="0" collapsed="false">
      <c r="A1265" s="250" t="n">
        <v>1406</v>
      </c>
      <c r="B1265" s="250" t="s">
        <v>2645</v>
      </c>
      <c r="C1265" s="250" t="s">
        <v>232</v>
      </c>
      <c r="D1265" s="250" t="s">
        <v>244</v>
      </c>
      <c r="E1265" s="251" t="s">
        <v>2646</v>
      </c>
      <c r="F1265" s="0" t="n">
        <v>33.22</v>
      </c>
    </row>
    <row r="1266" customFormat="false" ht="15" hidden="false" customHeight="false" outlineLevel="0" collapsed="false">
      <c r="A1266" s="250" t="n">
        <v>1407</v>
      </c>
      <c r="B1266" s="250" t="s">
        <v>2647</v>
      </c>
      <c r="C1266" s="250" t="s">
        <v>232</v>
      </c>
      <c r="D1266" s="250" t="s">
        <v>244</v>
      </c>
      <c r="E1266" s="251" t="s">
        <v>2648</v>
      </c>
      <c r="F1266" s="0" t="n">
        <v>40.51</v>
      </c>
    </row>
    <row r="1267" customFormat="false" ht="15" hidden="false" customHeight="false" outlineLevel="0" collapsed="false">
      <c r="A1267" s="250" t="n">
        <v>1404</v>
      </c>
      <c r="B1267" s="250" t="s">
        <v>2649</v>
      </c>
      <c r="C1267" s="250" t="s">
        <v>232</v>
      </c>
      <c r="D1267" s="250" t="s">
        <v>244</v>
      </c>
      <c r="E1267" s="251" t="s">
        <v>2650</v>
      </c>
      <c r="F1267" s="0" t="n">
        <v>11.66</v>
      </c>
    </row>
    <row r="1268" customFormat="false" ht="15" hidden="false" customHeight="false" outlineLevel="0" collapsed="false">
      <c r="A1268" s="250" t="n">
        <v>11281</v>
      </c>
      <c r="B1268" s="250" t="s">
        <v>2651</v>
      </c>
      <c r="C1268" s="250" t="s">
        <v>232</v>
      </c>
      <c r="D1268" s="250" t="s">
        <v>244</v>
      </c>
      <c r="E1268" s="251" t="s">
        <v>2652</v>
      </c>
      <c r="F1268" s="0" t="n">
        <v>15.68</v>
      </c>
    </row>
    <row r="1269" customFormat="false" ht="15" hidden="false" customHeight="false" outlineLevel="0" collapsed="false">
      <c r="A1269" s="250" t="n">
        <v>1442</v>
      </c>
      <c r="B1269" s="250" t="s">
        <v>2653</v>
      </c>
      <c r="C1269" s="250" t="s">
        <v>232</v>
      </c>
      <c r="D1269" s="250" t="s">
        <v>244</v>
      </c>
      <c r="E1269" s="251" t="s">
        <v>2654</v>
      </c>
      <c r="F1269" s="0" t="n">
        <v>72.34</v>
      </c>
    </row>
    <row r="1270" customFormat="false" ht="15" hidden="false" customHeight="false" outlineLevel="0" collapsed="false">
      <c r="A1270" s="250" t="n">
        <v>13457</v>
      </c>
      <c r="B1270" s="250" t="s">
        <v>2655</v>
      </c>
      <c r="C1270" s="250" t="s">
        <v>232</v>
      </c>
      <c r="D1270" s="250" t="s">
        <v>244</v>
      </c>
      <c r="E1270" s="251" t="s">
        <v>2656</v>
      </c>
      <c r="F1270" s="0" t="n">
        <v>84.47</v>
      </c>
    </row>
    <row r="1271" customFormat="false" ht="15" hidden="false" customHeight="false" outlineLevel="0" collapsed="false">
      <c r="A1271" s="250" t="n">
        <v>40699</v>
      </c>
      <c r="B1271" s="250" t="s">
        <v>2657</v>
      </c>
      <c r="C1271" s="250" t="s">
        <v>232</v>
      </c>
      <c r="D1271" s="250" t="s">
        <v>244</v>
      </c>
      <c r="E1271" s="251" t="s">
        <v>2658</v>
      </c>
      <c r="F1271" s="0" t="n">
        <v>109.55</v>
      </c>
    </row>
    <row r="1272" customFormat="false" ht="15" hidden="false" customHeight="false" outlineLevel="0" collapsed="false">
      <c r="A1272" s="250" t="n">
        <v>40701</v>
      </c>
      <c r="B1272" s="250" t="s">
        <v>2659</v>
      </c>
      <c r="C1272" s="250" t="s">
        <v>232</v>
      </c>
      <c r="D1272" s="250" t="s">
        <v>244</v>
      </c>
      <c r="E1272" s="251" t="s">
        <v>2660</v>
      </c>
      <c r="F1272" s="0" t="n">
        <v>60.98</v>
      </c>
    </row>
    <row r="1273" customFormat="false" ht="15" hidden="false" customHeight="false" outlineLevel="0" collapsed="false">
      <c r="A1273" s="250" t="n">
        <v>40700</v>
      </c>
      <c r="B1273" s="250" t="s">
        <v>2661</v>
      </c>
      <c r="C1273" s="250" t="s">
        <v>232</v>
      </c>
      <c r="D1273" s="250" t="s">
        <v>244</v>
      </c>
      <c r="E1273" s="251" t="s">
        <v>2662</v>
      </c>
      <c r="F1273" s="0" t="n">
        <v>25.82</v>
      </c>
    </row>
    <row r="1274" customFormat="false" ht="15" hidden="false" customHeight="false" outlineLevel="0" collapsed="false">
      <c r="A1274" s="250" t="n">
        <v>13458</v>
      </c>
      <c r="B1274" s="250" t="s">
        <v>2663</v>
      </c>
      <c r="C1274" s="250" t="s">
        <v>232</v>
      </c>
      <c r="D1274" s="250" t="s">
        <v>244</v>
      </c>
      <c r="E1274" s="251" t="s">
        <v>2664</v>
      </c>
      <c r="F1274" s="0" t="n">
        <v>635.83</v>
      </c>
    </row>
    <row r="1275" customFormat="false" ht="15" hidden="false" customHeight="false" outlineLevel="0" collapsed="false">
      <c r="A1275" s="250" t="n">
        <v>11134</v>
      </c>
      <c r="B1275" s="250" t="s">
        <v>2665</v>
      </c>
      <c r="C1275" s="250" t="s">
        <v>243</v>
      </c>
      <c r="D1275" s="250" t="s">
        <v>236</v>
      </c>
      <c r="E1275" s="251" t="s">
        <v>2666</v>
      </c>
      <c r="F1275" s="0" t="n">
        <v>215.02</v>
      </c>
    </row>
    <row r="1276" customFormat="false" ht="15" hidden="false" customHeight="false" outlineLevel="0" collapsed="false">
      <c r="A1276" s="250" t="n">
        <v>11135</v>
      </c>
      <c r="B1276" s="250" t="s">
        <v>2667</v>
      </c>
      <c r="C1276" s="250" t="s">
        <v>243</v>
      </c>
      <c r="D1276" s="250" t="s">
        <v>236</v>
      </c>
      <c r="E1276" s="251" t="s">
        <v>2668</v>
      </c>
      <c r="F1276" s="0" t="n">
        <v>337.93</v>
      </c>
    </row>
    <row r="1277" customFormat="false" ht="15" hidden="false" customHeight="false" outlineLevel="0" collapsed="false">
      <c r="A1277" s="250" t="n">
        <v>11136</v>
      </c>
      <c r="B1277" s="250" t="s">
        <v>2669</v>
      </c>
      <c r="C1277" s="250" t="s">
        <v>243</v>
      </c>
      <c r="D1277" s="250" t="s">
        <v>236</v>
      </c>
      <c r="E1277" s="251" t="s">
        <v>2670</v>
      </c>
      <c r="F1277" s="0" t="n">
        <v>504.7</v>
      </c>
    </row>
    <row r="1278" customFormat="false" ht="15" hidden="false" customHeight="false" outlineLevel="0" collapsed="false">
      <c r="A1278" s="250" t="n">
        <v>34743</v>
      </c>
      <c r="B1278" s="250" t="s">
        <v>2671</v>
      </c>
      <c r="C1278" s="250" t="s">
        <v>243</v>
      </c>
      <c r="D1278" s="250" t="s">
        <v>236</v>
      </c>
      <c r="E1278" s="251" t="s">
        <v>2672</v>
      </c>
      <c r="F1278" s="0" t="n">
        <v>281.78</v>
      </c>
    </row>
    <row r="1279" customFormat="false" ht="15" hidden="false" customHeight="false" outlineLevel="0" collapsed="false">
      <c r="A1279" s="250" t="n">
        <v>11137</v>
      </c>
      <c r="B1279" s="250" t="s">
        <v>2673</v>
      </c>
      <c r="C1279" s="250" t="s">
        <v>243</v>
      </c>
      <c r="D1279" s="250" t="s">
        <v>236</v>
      </c>
      <c r="E1279" s="251" t="s">
        <v>2674</v>
      </c>
      <c r="F1279" s="0" t="n">
        <v>444.51</v>
      </c>
    </row>
    <row r="1280" customFormat="false" ht="15" hidden="false" customHeight="false" outlineLevel="0" collapsed="false">
      <c r="A1280" s="250" t="n">
        <v>34745</v>
      </c>
      <c r="B1280" s="250" t="s">
        <v>2675</v>
      </c>
      <c r="C1280" s="250" t="s">
        <v>243</v>
      </c>
      <c r="D1280" s="250" t="s">
        <v>236</v>
      </c>
      <c r="E1280" s="251" t="s">
        <v>2676</v>
      </c>
      <c r="F1280" s="0" t="n">
        <v>13.99</v>
      </c>
    </row>
    <row r="1281" customFormat="false" ht="15" hidden="false" customHeight="false" outlineLevel="0" collapsed="false">
      <c r="A1281" s="250" t="n">
        <v>34746</v>
      </c>
      <c r="B1281" s="250" t="s">
        <v>2677</v>
      </c>
      <c r="C1281" s="250" t="s">
        <v>243</v>
      </c>
      <c r="D1281" s="250" t="s">
        <v>236</v>
      </c>
      <c r="E1281" s="251" t="s">
        <v>2678</v>
      </c>
      <c r="F1281" s="0" t="n">
        <v>302.85</v>
      </c>
    </row>
    <row r="1282" customFormat="false" ht="15" hidden="false" customHeight="false" outlineLevel="0" collapsed="false">
      <c r="A1282" s="250" t="n">
        <v>1360</v>
      </c>
      <c r="B1282" s="250" t="s">
        <v>2679</v>
      </c>
      <c r="C1282" s="250" t="s">
        <v>243</v>
      </c>
      <c r="D1282" s="250" t="s">
        <v>236</v>
      </c>
      <c r="E1282" s="251" t="s">
        <v>2680</v>
      </c>
      <c r="F1282" s="0" t="n">
        <v>328.51</v>
      </c>
    </row>
    <row r="1283" customFormat="false" ht="15" hidden="false" customHeight="false" outlineLevel="0" collapsed="false">
      <c r="A1283" s="250" t="n">
        <v>36524</v>
      </c>
      <c r="B1283" s="250" t="s">
        <v>2681</v>
      </c>
      <c r="C1283" s="250" t="s">
        <v>232</v>
      </c>
      <c r="D1283" s="250" t="s">
        <v>244</v>
      </c>
      <c r="E1283" s="251" t="s">
        <v>2682</v>
      </c>
      <c r="F1283" s="0" t="n">
        <v>455.39</v>
      </c>
    </row>
    <row r="1284" customFormat="false" ht="15" hidden="false" customHeight="false" outlineLevel="0" collapsed="false">
      <c r="A1284" s="250" t="n">
        <v>36526</v>
      </c>
      <c r="B1284" s="250" t="s">
        <v>2683</v>
      </c>
      <c r="C1284" s="250" t="s">
        <v>232</v>
      </c>
      <c r="D1284" s="250" t="s">
        <v>244</v>
      </c>
      <c r="E1284" s="251" t="s">
        <v>2684</v>
      </c>
      <c r="F1284" s="0" t="n">
        <v>14.34</v>
      </c>
    </row>
    <row r="1285" customFormat="false" ht="15" hidden="false" customHeight="false" outlineLevel="0" collapsed="false">
      <c r="A1285" s="250" t="n">
        <v>36523</v>
      </c>
      <c r="B1285" s="250" t="s">
        <v>2685</v>
      </c>
      <c r="C1285" s="250" t="s">
        <v>232</v>
      </c>
      <c r="D1285" s="250" t="s">
        <v>244</v>
      </c>
      <c r="E1285" s="251" t="s">
        <v>2686</v>
      </c>
      <c r="F1285" s="0" t="n">
        <v>7.43</v>
      </c>
    </row>
    <row r="1286" customFormat="false" ht="15" hidden="false" customHeight="false" outlineLevel="0" collapsed="false">
      <c r="A1286" s="250" t="n">
        <v>36527</v>
      </c>
      <c r="B1286" s="250" t="s">
        <v>2687</v>
      </c>
      <c r="C1286" s="250" t="s">
        <v>232</v>
      </c>
      <c r="D1286" s="250" t="s">
        <v>244</v>
      </c>
      <c r="E1286" s="251" t="s">
        <v>2688</v>
      </c>
      <c r="F1286" s="0" t="n">
        <v>16.29</v>
      </c>
    </row>
    <row r="1287" customFormat="false" ht="15" hidden="false" customHeight="false" outlineLevel="0" collapsed="false">
      <c r="A1287" s="250" t="n">
        <v>13803</v>
      </c>
      <c r="B1287" s="250" t="s">
        <v>2689</v>
      </c>
      <c r="C1287" s="250" t="s">
        <v>232</v>
      </c>
      <c r="D1287" s="250" t="s">
        <v>244</v>
      </c>
      <c r="E1287" s="251" t="s">
        <v>2690</v>
      </c>
      <c r="F1287" s="0" t="n">
        <v>181.27</v>
      </c>
    </row>
    <row r="1288" customFormat="false" ht="15" hidden="false" customHeight="false" outlineLevel="0" collapsed="false">
      <c r="A1288" s="250" t="n">
        <v>38642</v>
      </c>
      <c r="B1288" s="250" t="s">
        <v>2691</v>
      </c>
      <c r="C1288" s="250" t="s">
        <v>232</v>
      </c>
      <c r="D1288" s="250" t="s">
        <v>244</v>
      </c>
      <c r="E1288" s="251" t="s">
        <v>2692</v>
      </c>
      <c r="F1288" s="0" t="n">
        <v>0.83</v>
      </c>
    </row>
    <row r="1289" customFormat="false" ht="15" hidden="false" customHeight="false" outlineLevel="0" collapsed="false">
      <c r="A1289" s="250" t="n">
        <v>36522</v>
      </c>
      <c r="B1289" s="250" t="s">
        <v>2693</v>
      </c>
      <c r="C1289" s="250" t="s">
        <v>232</v>
      </c>
      <c r="D1289" s="250" t="s">
        <v>244</v>
      </c>
      <c r="E1289" s="251" t="s">
        <v>2694</v>
      </c>
      <c r="F1289" s="0" t="n">
        <v>49.9</v>
      </c>
    </row>
    <row r="1290" customFormat="false" ht="15" hidden="false" customHeight="false" outlineLevel="0" collapsed="false">
      <c r="A1290" s="250" t="n">
        <v>36525</v>
      </c>
      <c r="B1290" s="250" t="s">
        <v>2695</v>
      </c>
      <c r="C1290" s="250" t="s">
        <v>232</v>
      </c>
      <c r="D1290" s="250" t="s">
        <v>244</v>
      </c>
      <c r="E1290" s="251" t="s">
        <v>2696</v>
      </c>
      <c r="F1290" s="0" t="n">
        <v>161.41</v>
      </c>
    </row>
    <row r="1291" customFormat="false" ht="15" hidden="false" customHeight="false" outlineLevel="0" collapsed="false">
      <c r="A1291" s="250" t="n">
        <v>34348</v>
      </c>
      <c r="B1291" s="250" t="s">
        <v>2697</v>
      </c>
      <c r="C1291" s="250" t="s">
        <v>253</v>
      </c>
      <c r="D1291" s="250" t="s">
        <v>236</v>
      </c>
      <c r="E1291" s="251" t="s">
        <v>2698</v>
      </c>
      <c r="F1291" s="0" t="n">
        <v>3.42</v>
      </c>
    </row>
    <row r="1292" customFormat="false" ht="15" hidden="false" customHeight="false" outlineLevel="0" collapsed="false">
      <c r="A1292" s="250" t="n">
        <v>34347</v>
      </c>
      <c r="B1292" s="250" t="s">
        <v>2699</v>
      </c>
      <c r="C1292" s="250" t="s">
        <v>253</v>
      </c>
      <c r="D1292" s="250" t="s">
        <v>236</v>
      </c>
      <c r="E1292" s="251" t="s">
        <v>2700</v>
      </c>
      <c r="F1292" s="0" t="n">
        <v>2.89</v>
      </c>
    </row>
    <row r="1293" customFormat="false" ht="15" hidden="false" customHeight="false" outlineLevel="0" collapsed="false">
      <c r="A1293" s="250" t="n">
        <v>11146</v>
      </c>
      <c r="B1293" s="250" t="s">
        <v>2701</v>
      </c>
      <c r="C1293" s="250" t="s">
        <v>572</v>
      </c>
      <c r="D1293" s="250" t="s">
        <v>236</v>
      </c>
      <c r="E1293" s="251" t="s">
        <v>2702</v>
      </c>
      <c r="F1293" s="0" t="n">
        <v>3047.85</v>
      </c>
    </row>
    <row r="1294" customFormat="false" ht="15" hidden="false" customHeight="false" outlineLevel="0" collapsed="false">
      <c r="A1294" s="250" t="n">
        <v>11147</v>
      </c>
      <c r="B1294" s="250" t="s">
        <v>2703</v>
      </c>
      <c r="C1294" s="250" t="s">
        <v>572</v>
      </c>
      <c r="D1294" s="250" t="s">
        <v>236</v>
      </c>
      <c r="E1294" s="251" t="s">
        <v>2704</v>
      </c>
      <c r="F1294" s="0" t="n">
        <v>2.68</v>
      </c>
    </row>
    <row r="1295" customFormat="false" ht="15" hidden="false" customHeight="false" outlineLevel="0" collapsed="false">
      <c r="A1295" s="250" t="n">
        <v>34872</v>
      </c>
      <c r="B1295" s="250" t="s">
        <v>2705</v>
      </c>
      <c r="C1295" s="250" t="s">
        <v>572</v>
      </c>
      <c r="D1295" s="250" t="s">
        <v>236</v>
      </c>
      <c r="E1295" s="251" t="s">
        <v>2706</v>
      </c>
      <c r="F1295" s="0" t="n">
        <v>12.13</v>
      </c>
    </row>
    <row r="1296" customFormat="false" ht="15" hidden="false" customHeight="false" outlineLevel="0" collapsed="false">
      <c r="A1296" s="250" t="n">
        <v>34491</v>
      </c>
      <c r="B1296" s="250" t="s">
        <v>2707</v>
      </c>
      <c r="C1296" s="250" t="s">
        <v>572</v>
      </c>
      <c r="D1296" s="250" t="s">
        <v>236</v>
      </c>
      <c r="E1296" s="251" t="s">
        <v>2708</v>
      </c>
      <c r="F1296" s="0" t="n">
        <v>0.45</v>
      </c>
    </row>
    <row r="1297" customFormat="false" ht="15" hidden="false" customHeight="false" outlineLevel="0" collapsed="false">
      <c r="A1297" s="250" t="n">
        <v>34770</v>
      </c>
      <c r="B1297" s="250" t="s">
        <v>2709</v>
      </c>
      <c r="C1297" s="250" t="s">
        <v>2402</v>
      </c>
      <c r="D1297" s="250" t="s">
        <v>244</v>
      </c>
      <c r="E1297" s="251" t="s">
        <v>2710</v>
      </c>
      <c r="F1297" s="0" t="n">
        <v>22.89</v>
      </c>
    </row>
    <row r="1298" customFormat="false" ht="15" hidden="false" customHeight="false" outlineLevel="0" collapsed="false">
      <c r="A1298" s="250" t="n">
        <v>1518</v>
      </c>
      <c r="B1298" s="250" t="s">
        <v>2711</v>
      </c>
      <c r="C1298" s="250" t="s">
        <v>2402</v>
      </c>
      <c r="D1298" s="250" t="s">
        <v>244</v>
      </c>
      <c r="E1298" s="251" t="s">
        <v>2712</v>
      </c>
      <c r="F1298" s="0" t="n">
        <v>0.38</v>
      </c>
    </row>
    <row r="1299" customFormat="false" ht="15" hidden="false" customHeight="false" outlineLevel="0" collapsed="false">
      <c r="A1299" s="250" t="n">
        <v>41965</v>
      </c>
      <c r="B1299" s="250" t="s">
        <v>2713</v>
      </c>
      <c r="C1299" s="250" t="s">
        <v>2402</v>
      </c>
      <c r="D1299" s="250" t="s">
        <v>244</v>
      </c>
      <c r="E1299" s="251" t="s">
        <v>2714</v>
      </c>
      <c r="F1299" s="0" t="n">
        <v>1.53</v>
      </c>
    </row>
    <row r="1300" customFormat="false" ht="15" hidden="false" customHeight="false" outlineLevel="0" collapsed="false">
      <c r="A1300" s="250" t="n">
        <v>34492</v>
      </c>
      <c r="B1300" s="250" t="s">
        <v>2715</v>
      </c>
      <c r="C1300" s="250" t="s">
        <v>572</v>
      </c>
      <c r="D1300" s="250" t="s">
        <v>233</v>
      </c>
      <c r="E1300" s="251" t="s">
        <v>2716</v>
      </c>
      <c r="F1300" s="0" t="n">
        <v>22.05</v>
      </c>
    </row>
    <row r="1301" customFormat="false" ht="15" hidden="false" customHeight="false" outlineLevel="0" collapsed="false">
      <c r="A1301" s="250" t="n">
        <v>1524</v>
      </c>
      <c r="B1301" s="250" t="s">
        <v>2717</v>
      </c>
      <c r="C1301" s="250" t="s">
        <v>572</v>
      </c>
      <c r="D1301" s="250" t="s">
        <v>236</v>
      </c>
      <c r="E1301" s="251" t="s">
        <v>2718</v>
      </c>
      <c r="F1301" s="0" t="n">
        <v>0.44</v>
      </c>
    </row>
    <row r="1302" customFormat="false" ht="15" hidden="false" customHeight="false" outlineLevel="0" collapsed="false">
      <c r="A1302" s="250" t="n">
        <v>38404</v>
      </c>
      <c r="B1302" s="250" t="s">
        <v>2719</v>
      </c>
      <c r="C1302" s="250" t="s">
        <v>572</v>
      </c>
      <c r="D1302" s="250" t="s">
        <v>236</v>
      </c>
      <c r="E1302" s="251" t="s">
        <v>2720</v>
      </c>
      <c r="F1302" s="0" t="n">
        <v>20.31</v>
      </c>
    </row>
    <row r="1303" customFormat="false" ht="15" hidden="false" customHeight="false" outlineLevel="0" collapsed="false">
      <c r="A1303" s="250" t="n">
        <v>39849</v>
      </c>
      <c r="B1303" s="250" t="s">
        <v>2721</v>
      </c>
      <c r="C1303" s="250" t="s">
        <v>572</v>
      </c>
      <c r="D1303" s="250" t="s">
        <v>236</v>
      </c>
      <c r="E1303" s="251" t="s">
        <v>2722</v>
      </c>
      <c r="F1303" s="0" t="n">
        <v>24.19</v>
      </c>
    </row>
    <row r="1304" customFormat="false" ht="15" hidden="false" customHeight="false" outlineLevel="0" collapsed="false">
      <c r="A1304" s="250" t="n">
        <v>38464</v>
      </c>
      <c r="B1304" s="250" t="s">
        <v>2723</v>
      </c>
      <c r="C1304" s="250" t="s">
        <v>572</v>
      </c>
      <c r="D1304" s="250" t="s">
        <v>236</v>
      </c>
      <c r="E1304" s="251" t="s">
        <v>2724</v>
      </c>
      <c r="F1304" s="0" t="n">
        <v>49.44</v>
      </c>
    </row>
    <row r="1305" customFormat="false" ht="15" hidden="false" customHeight="false" outlineLevel="0" collapsed="false">
      <c r="A1305" s="250" t="n">
        <v>34493</v>
      </c>
      <c r="B1305" s="250" t="s">
        <v>2725</v>
      </c>
      <c r="C1305" s="250" t="s">
        <v>572</v>
      </c>
      <c r="D1305" s="250" t="s">
        <v>236</v>
      </c>
      <c r="E1305" s="251" t="s">
        <v>2726</v>
      </c>
      <c r="F1305" s="0" t="n">
        <v>73.19</v>
      </c>
    </row>
    <row r="1306" customFormat="false" ht="15" hidden="false" customHeight="false" outlineLevel="0" collapsed="false">
      <c r="A1306" s="250" t="n">
        <v>1527</v>
      </c>
      <c r="B1306" s="250" t="s">
        <v>2727</v>
      </c>
      <c r="C1306" s="250" t="s">
        <v>572</v>
      </c>
      <c r="D1306" s="250" t="s">
        <v>236</v>
      </c>
      <c r="E1306" s="251" t="s">
        <v>2728</v>
      </c>
      <c r="F1306" s="0" t="n">
        <v>29.23</v>
      </c>
    </row>
    <row r="1307" customFormat="false" ht="15" hidden="false" customHeight="false" outlineLevel="0" collapsed="false">
      <c r="A1307" s="250" t="n">
        <v>38405</v>
      </c>
      <c r="B1307" s="250" t="s">
        <v>2729</v>
      </c>
      <c r="C1307" s="250" t="s">
        <v>572</v>
      </c>
      <c r="D1307" s="250" t="s">
        <v>236</v>
      </c>
      <c r="E1307" s="251" t="s">
        <v>2730</v>
      </c>
      <c r="F1307" s="0" t="n">
        <v>15.5</v>
      </c>
    </row>
    <row r="1308" customFormat="false" ht="15" hidden="false" customHeight="false" outlineLevel="0" collapsed="false">
      <c r="A1308" s="250" t="n">
        <v>38408</v>
      </c>
      <c r="B1308" s="250" t="s">
        <v>2731</v>
      </c>
      <c r="C1308" s="250" t="s">
        <v>572</v>
      </c>
      <c r="D1308" s="250" t="s">
        <v>236</v>
      </c>
      <c r="E1308" s="251" t="s">
        <v>2732</v>
      </c>
      <c r="F1308" s="0" t="n">
        <v>15.12</v>
      </c>
    </row>
    <row r="1309" customFormat="false" ht="15" hidden="false" customHeight="false" outlineLevel="0" collapsed="false">
      <c r="A1309" s="250" t="n">
        <v>34494</v>
      </c>
      <c r="B1309" s="250" t="s">
        <v>2733</v>
      </c>
      <c r="C1309" s="250" t="s">
        <v>572</v>
      </c>
      <c r="D1309" s="250" t="s">
        <v>236</v>
      </c>
      <c r="E1309" s="251" t="s">
        <v>2734</v>
      </c>
      <c r="F1309" s="0" t="n">
        <v>15.53</v>
      </c>
    </row>
    <row r="1310" customFormat="false" ht="15" hidden="false" customHeight="false" outlineLevel="0" collapsed="false">
      <c r="A1310" s="250" t="n">
        <v>1525</v>
      </c>
      <c r="B1310" s="250" t="s">
        <v>2735</v>
      </c>
      <c r="C1310" s="250" t="s">
        <v>572</v>
      </c>
      <c r="D1310" s="250" t="s">
        <v>236</v>
      </c>
      <c r="E1310" s="251" t="s">
        <v>2736</v>
      </c>
      <c r="F1310" s="0" t="n">
        <v>14.4</v>
      </c>
    </row>
    <row r="1311" customFormat="false" ht="15" hidden="false" customHeight="false" outlineLevel="0" collapsed="false">
      <c r="A1311" s="250" t="n">
        <v>38406</v>
      </c>
      <c r="B1311" s="250" t="s">
        <v>2737</v>
      </c>
      <c r="C1311" s="250" t="s">
        <v>572</v>
      </c>
      <c r="D1311" s="250" t="s">
        <v>236</v>
      </c>
      <c r="E1311" s="251" t="s">
        <v>2738</v>
      </c>
      <c r="F1311" s="0" t="n">
        <v>4.98</v>
      </c>
    </row>
    <row r="1312" customFormat="false" ht="15" hidden="false" customHeight="false" outlineLevel="0" collapsed="false">
      <c r="A1312" s="250" t="n">
        <v>38409</v>
      </c>
      <c r="B1312" s="250" t="s">
        <v>2739</v>
      </c>
      <c r="C1312" s="250" t="s">
        <v>572</v>
      </c>
      <c r="D1312" s="250" t="s">
        <v>236</v>
      </c>
      <c r="E1312" s="251" t="s">
        <v>2740</v>
      </c>
      <c r="F1312" s="0" t="n">
        <v>6.41</v>
      </c>
    </row>
    <row r="1313" customFormat="false" ht="15" hidden="false" customHeight="false" outlineLevel="0" collapsed="false">
      <c r="A1313" s="250" t="n">
        <v>43360</v>
      </c>
      <c r="B1313" s="250" t="s">
        <v>2741</v>
      </c>
      <c r="C1313" s="250" t="s">
        <v>572</v>
      </c>
      <c r="D1313" s="250" t="s">
        <v>236</v>
      </c>
      <c r="E1313" s="251" t="s">
        <v>2742</v>
      </c>
      <c r="F1313" s="0" t="n">
        <v>7.74</v>
      </c>
    </row>
    <row r="1314" customFormat="false" ht="15" hidden="false" customHeight="false" outlineLevel="0" collapsed="false">
      <c r="A1314" s="250" t="n">
        <v>34495</v>
      </c>
      <c r="B1314" s="250" t="s">
        <v>2743</v>
      </c>
      <c r="C1314" s="250" t="s">
        <v>572</v>
      </c>
      <c r="D1314" s="250" t="s">
        <v>236</v>
      </c>
      <c r="E1314" s="251" t="s">
        <v>2744</v>
      </c>
      <c r="F1314" s="0" t="n">
        <v>7.57</v>
      </c>
    </row>
    <row r="1315" customFormat="false" ht="15" hidden="false" customHeight="false" outlineLevel="0" collapsed="false">
      <c r="A1315" s="250" t="n">
        <v>11145</v>
      </c>
      <c r="B1315" s="250" t="s">
        <v>2745</v>
      </c>
      <c r="C1315" s="250" t="s">
        <v>572</v>
      </c>
      <c r="D1315" s="250" t="s">
        <v>236</v>
      </c>
      <c r="E1315" s="251" t="s">
        <v>2706</v>
      </c>
      <c r="F1315" s="0" t="n">
        <v>11.18</v>
      </c>
    </row>
    <row r="1316" customFormat="false" ht="15" hidden="false" customHeight="false" outlineLevel="0" collapsed="false">
      <c r="A1316" s="250" t="n">
        <v>34496</v>
      </c>
      <c r="B1316" s="250" t="s">
        <v>2746</v>
      </c>
      <c r="C1316" s="250" t="s">
        <v>572</v>
      </c>
      <c r="D1316" s="250" t="s">
        <v>236</v>
      </c>
      <c r="E1316" s="251" t="s">
        <v>2747</v>
      </c>
      <c r="F1316" s="0" t="n">
        <v>9.48</v>
      </c>
    </row>
    <row r="1317" customFormat="false" ht="15" hidden="false" customHeight="false" outlineLevel="0" collapsed="false">
      <c r="A1317" s="250" t="n">
        <v>34479</v>
      </c>
      <c r="B1317" s="250" t="s">
        <v>2748</v>
      </c>
      <c r="C1317" s="250" t="s">
        <v>572</v>
      </c>
      <c r="D1317" s="250" t="s">
        <v>236</v>
      </c>
      <c r="E1317" s="251" t="s">
        <v>2708</v>
      </c>
      <c r="F1317" s="0" t="n">
        <v>17.24</v>
      </c>
    </row>
    <row r="1318" customFormat="false" ht="15" hidden="false" customHeight="false" outlineLevel="0" collapsed="false">
      <c r="A1318" s="250" t="n">
        <v>34481</v>
      </c>
      <c r="B1318" s="250" t="s">
        <v>2749</v>
      </c>
      <c r="C1318" s="250" t="s">
        <v>572</v>
      </c>
      <c r="D1318" s="250" t="s">
        <v>236</v>
      </c>
      <c r="E1318" s="251" t="s">
        <v>2750</v>
      </c>
      <c r="F1318" s="0" t="n">
        <v>11.43</v>
      </c>
    </row>
    <row r="1319" customFormat="false" ht="15" hidden="false" customHeight="false" outlineLevel="0" collapsed="false">
      <c r="A1319" s="250" t="n">
        <v>34483</v>
      </c>
      <c r="B1319" s="250" t="s">
        <v>2751</v>
      </c>
      <c r="C1319" s="250" t="s">
        <v>572</v>
      </c>
      <c r="D1319" s="250" t="s">
        <v>236</v>
      </c>
      <c r="E1319" s="251" t="s">
        <v>2752</v>
      </c>
      <c r="F1319" s="0" t="n">
        <v>14.26</v>
      </c>
    </row>
    <row r="1320" customFormat="false" ht="15" hidden="false" customHeight="false" outlineLevel="0" collapsed="false">
      <c r="A1320" s="250" t="n">
        <v>34485</v>
      </c>
      <c r="B1320" s="250" t="s">
        <v>2753</v>
      </c>
      <c r="C1320" s="250" t="s">
        <v>572</v>
      </c>
      <c r="D1320" s="250" t="s">
        <v>236</v>
      </c>
      <c r="E1320" s="251" t="s">
        <v>2754</v>
      </c>
      <c r="F1320" s="0" t="n">
        <v>15.16</v>
      </c>
    </row>
    <row r="1321" customFormat="false" ht="15" hidden="false" customHeight="false" outlineLevel="0" collapsed="false">
      <c r="A1321" s="250" t="n">
        <v>14041</v>
      </c>
      <c r="B1321" s="250" t="s">
        <v>2755</v>
      </c>
      <c r="C1321" s="250" t="s">
        <v>572</v>
      </c>
      <c r="D1321" s="250" t="s">
        <v>236</v>
      </c>
      <c r="E1321" s="251" t="s">
        <v>2756</v>
      </c>
      <c r="F1321" s="0" t="n">
        <v>7805</v>
      </c>
    </row>
    <row r="1322" customFormat="false" ht="15" hidden="false" customHeight="false" outlineLevel="0" collapsed="false">
      <c r="A1322" s="250" t="n">
        <v>1523</v>
      </c>
      <c r="B1322" s="250" t="s">
        <v>2757</v>
      </c>
      <c r="C1322" s="250" t="s">
        <v>572</v>
      </c>
      <c r="D1322" s="250" t="s">
        <v>236</v>
      </c>
      <c r="E1322" s="251" t="s">
        <v>2758</v>
      </c>
      <c r="F1322" s="0" t="n">
        <v>6552.24</v>
      </c>
    </row>
    <row r="1323" customFormat="false" ht="15" hidden="false" customHeight="false" outlineLevel="0" collapsed="false">
      <c r="A1323" s="250" t="n">
        <v>14052</v>
      </c>
      <c r="B1323" s="250" t="s">
        <v>2759</v>
      </c>
      <c r="C1323" s="250" t="s">
        <v>232</v>
      </c>
      <c r="D1323" s="250" t="s">
        <v>236</v>
      </c>
      <c r="E1323" s="251" t="s">
        <v>2760</v>
      </c>
      <c r="F1323" s="0" t="n">
        <v>5655.79</v>
      </c>
    </row>
    <row r="1324" customFormat="false" ht="15" hidden="false" customHeight="false" outlineLevel="0" collapsed="false">
      <c r="A1324" s="250" t="n">
        <v>14054</v>
      </c>
      <c r="B1324" s="250" t="s">
        <v>2761</v>
      </c>
      <c r="C1324" s="250" t="s">
        <v>232</v>
      </c>
      <c r="D1324" s="250" t="s">
        <v>236</v>
      </c>
      <c r="E1324" s="251" t="s">
        <v>2762</v>
      </c>
      <c r="F1324" s="0" t="n">
        <v>4372.14</v>
      </c>
    </row>
    <row r="1325" customFormat="false" ht="15" hidden="false" customHeight="false" outlineLevel="0" collapsed="false">
      <c r="A1325" s="250" t="n">
        <v>14053</v>
      </c>
      <c r="B1325" s="250" t="s">
        <v>2763</v>
      </c>
      <c r="C1325" s="250" t="s">
        <v>232</v>
      </c>
      <c r="D1325" s="250" t="s">
        <v>236</v>
      </c>
      <c r="E1325" s="251" t="s">
        <v>581</v>
      </c>
      <c r="F1325" s="0" t="n">
        <v>77305.52</v>
      </c>
    </row>
    <row r="1326" customFormat="false" ht="15" hidden="false" customHeight="false" outlineLevel="0" collapsed="false">
      <c r="A1326" s="250" t="n">
        <v>2558</v>
      </c>
      <c r="B1326" s="250" t="s">
        <v>2764</v>
      </c>
      <c r="C1326" s="250" t="s">
        <v>232</v>
      </c>
      <c r="D1326" s="250" t="s">
        <v>236</v>
      </c>
      <c r="E1326" s="251" t="s">
        <v>2765</v>
      </c>
      <c r="F1326" s="0" t="n">
        <v>10177.78</v>
      </c>
    </row>
    <row r="1327" customFormat="false" ht="15" hidden="false" customHeight="false" outlineLevel="0" collapsed="false">
      <c r="A1327" s="250" t="n">
        <v>2560</v>
      </c>
      <c r="B1327" s="250" t="s">
        <v>2766</v>
      </c>
      <c r="C1327" s="250" t="s">
        <v>232</v>
      </c>
      <c r="D1327" s="250" t="s">
        <v>236</v>
      </c>
      <c r="E1327" s="251" t="s">
        <v>2767</v>
      </c>
      <c r="F1327" s="0" t="n">
        <v>9671.41</v>
      </c>
    </row>
    <row r="1328" customFormat="false" ht="15" hidden="false" customHeight="false" outlineLevel="0" collapsed="false">
      <c r="A1328" s="250" t="n">
        <v>2559</v>
      </c>
      <c r="B1328" s="250" t="s">
        <v>2768</v>
      </c>
      <c r="C1328" s="250" t="s">
        <v>232</v>
      </c>
      <c r="D1328" s="250" t="s">
        <v>233</v>
      </c>
      <c r="E1328" s="251" t="s">
        <v>2769</v>
      </c>
      <c r="F1328" s="0" t="n">
        <v>86280.46</v>
      </c>
    </row>
    <row r="1329" customFormat="false" ht="15" hidden="false" customHeight="false" outlineLevel="0" collapsed="false">
      <c r="A1329" s="250" t="n">
        <v>2592</v>
      </c>
      <c r="B1329" s="250" t="s">
        <v>2770</v>
      </c>
      <c r="C1329" s="250" t="s">
        <v>232</v>
      </c>
      <c r="D1329" s="250" t="s">
        <v>236</v>
      </c>
      <c r="E1329" s="251" t="s">
        <v>2771</v>
      </c>
      <c r="F1329" s="0" t="n">
        <v>69528.3</v>
      </c>
    </row>
    <row r="1330" customFormat="false" ht="15" hidden="false" customHeight="false" outlineLevel="0" collapsed="false">
      <c r="A1330" s="250" t="n">
        <v>2566</v>
      </c>
      <c r="B1330" s="250" t="s">
        <v>2772</v>
      </c>
      <c r="C1330" s="250" t="s">
        <v>232</v>
      </c>
      <c r="D1330" s="250" t="s">
        <v>236</v>
      </c>
      <c r="E1330" s="251" t="s">
        <v>2773</v>
      </c>
      <c r="F1330" s="0" t="n">
        <v>148850.72</v>
      </c>
    </row>
    <row r="1331" customFormat="false" ht="15" hidden="false" customHeight="false" outlineLevel="0" collapsed="false">
      <c r="A1331" s="250" t="n">
        <v>2589</v>
      </c>
      <c r="B1331" s="250" t="s">
        <v>2774</v>
      </c>
      <c r="C1331" s="250" t="s">
        <v>232</v>
      </c>
      <c r="D1331" s="250" t="s">
        <v>236</v>
      </c>
      <c r="E1331" s="251" t="s">
        <v>2775</v>
      </c>
      <c r="F1331" s="0" t="n">
        <v>161682.54</v>
      </c>
    </row>
    <row r="1332" customFormat="false" ht="15" hidden="false" customHeight="false" outlineLevel="0" collapsed="false">
      <c r="A1332" s="250" t="n">
        <v>2591</v>
      </c>
      <c r="B1332" s="250" t="s">
        <v>2776</v>
      </c>
      <c r="C1332" s="250" t="s">
        <v>232</v>
      </c>
      <c r="D1332" s="250" t="s">
        <v>236</v>
      </c>
      <c r="E1332" s="251" t="s">
        <v>2777</v>
      </c>
      <c r="F1332" s="0" t="n">
        <v>58463</v>
      </c>
    </row>
    <row r="1333" customFormat="false" ht="15" hidden="false" customHeight="false" outlineLevel="0" collapsed="false">
      <c r="A1333" s="250" t="n">
        <v>2590</v>
      </c>
      <c r="B1333" s="250" t="s">
        <v>2778</v>
      </c>
      <c r="C1333" s="250" t="s">
        <v>232</v>
      </c>
      <c r="D1333" s="250" t="s">
        <v>236</v>
      </c>
      <c r="E1333" s="251" t="s">
        <v>2779</v>
      </c>
      <c r="F1333" s="0" t="n">
        <v>37643.84</v>
      </c>
    </row>
    <row r="1334" customFormat="false" ht="15" hidden="false" customHeight="false" outlineLevel="0" collapsed="false">
      <c r="A1334" s="250" t="n">
        <v>2567</v>
      </c>
      <c r="B1334" s="250" t="s">
        <v>2780</v>
      </c>
      <c r="C1334" s="250" t="s">
        <v>232</v>
      </c>
      <c r="D1334" s="250" t="s">
        <v>236</v>
      </c>
      <c r="E1334" s="251" t="s">
        <v>2781</v>
      </c>
      <c r="F1334" s="0" t="n">
        <v>43779.34</v>
      </c>
    </row>
    <row r="1335" customFormat="false" ht="15" hidden="false" customHeight="false" outlineLevel="0" collapsed="false">
      <c r="A1335" s="250" t="n">
        <v>2565</v>
      </c>
      <c r="B1335" s="250" t="s">
        <v>2782</v>
      </c>
      <c r="C1335" s="250" t="s">
        <v>232</v>
      </c>
      <c r="D1335" s="250" t="s">
        <v>236</v>
      </c>
      <c r="E1335" s="251" t="s">
        <v>1040</v>
      </c>
      <c r="F1335" s="0" t="n">
        <v>58630.76</v>
      </c>
    </row>
    <row r="1336" customFormat="false" ht="15" hidden="false" customHeight="false" outlineLevel="0" collapsed="false">
      <c r="A1336" s="250" t="n">
        <v>2568</v>
      </c>
      <c r="B1336" s="250" t="s">
        <v>2783</v>
      </c>
      <c r="C1336" s="250" t="s">
        <v>232</v>
      </c>
      <c r="D1336" s="250" t="s">
        <v>236</v>
      </c>
      <c r="E1336" s="251" t="s">
        <v>2784</v>
      </c>
      <c r="F1336" s="0" t="n">
        <v>2166.49</v>
      </c>
    </row>
    <row r="1337" customFormat="false" ht="15" hidden="false" customHeight="false" outlineLevel="0" collapsed="false">
      <c r="A1337" s="250" t="n">
        <v>2594</v>
      </c>
      <c r="B1337" s="250" t="s">
        <v>2785</v>
      </c>
      <c r="C1337" s="250" t="s">
        <v>232</v>
      </c>
      <c r="D1337" s="250" t="s">
        <v>236</v>
      </c>
      <c r="E1337" s="251" t="s">
        <v>2786</v>
      </c>
      <c r="F1337" s="0" t="n">
        <v>14.66</v>
      </c>
    </row>
    <row r="1338" customFormat="false" ht="15" hidden="false" customHeight="false" outlineLevel="0" collapsed="false">
      <c r="A1338" s="250" t="n">
        <v>2587</v>
      </c>
      <c r="B1338" s="250" t="s">
        <v>2787</v>
      </c>
      <c r="C1338" s="250" t="s">
        <v>232</v>
      </c>
      <c r="D1338" s="250" t="s">
        <v>236</v>
      </c>
      <c r="E1338" s="251" t="s">
        <v>2788</v>
      </c>
      <c r="F1338" s="0" t="n">
        <v>10.48</v>
      </c>
    </row>
    <row r="1339" customFormat="false" ht="15" hidden="false" customHeight="false" outlineLevel="0" collapsed="false">
      <c r="A1339" s="250" t="n">
        <v>2588</v>
      </c>
      <c r="B1339" s="250" t="s">
        <v>2789</v>
      </c>
      <c r="C1339" s="250" t="s">
        <v>232</v>
      </c>
      <c r="D1339" s="250" t="s">
        <v>236</v>
      </c>
      <c r="E1339" s="251" t="s">
        <v>2790</v>
      </c>
      <c r="F1339" s="0" t="n">
        <v>328.31</v>
      </c>
    </row>
    <row r="1340" customFormat="false" ht="15" hidden="false" customHeight="false" outlineLevel="0" collapsed="false">
      <c r="A1340" s="250" t="n">
        <v>2569</v>
      </c>
      <c r="B1340" s="250" t="s">
        <v>2791</v>
      </c>
      <c r="C1340" s="250" t="s">
        <v>232</v>
      </c>
      <c r="D1340" s="250" t="s">
        <v>236</v>
      </c>
      <c r="E1340" s="251" t="s">
        <v>2792</v>
      </c>
      <c r="F1340" s="0" t="n">
        <v>341.17</v>
      </c>
    </row>
    <row r="1341" customFormat="false" ht="15" hidden="false" customHeight="false" outlineLevel="0" collapsed="false">
      <c r="A1341" s="250" t="n">
        <v>2570</v>
      </c>
      <c r="B1341" s="250" t="s">
        <v>2793</v>
      </c>
      <c r="C1341" s="250" t="s">
        <v>232</v>
      </c>
      <c r="D1341" s="250" t="s">
        <v>236</v>
      </c>
      <c r="E1341" s="251" t="s">
        <v>2794</v>
      </c>
      <c r="F1341" s="0" t="n">
        <v>345</v>
      </c>
    </row>
    <row r="1342" customFormat="false" ht="15" hidden="false" customHeight="false" outlineLevel="0" collapsed="false">
      <c r="A1342" s="250" t="n">
        <v>2571</v>
      </c>
      <c r="B1342" s="250" t="s">
        <v>2795</v>
      </c>
      <c r="C1342" s="250" t="s">
        <v>232</v>
      </c>
      <c r="D1342" s="250" t="s">
        <v>236</v>
      </c>
      <c r="E1342" s="251" t="s">
        <v>2796</v>
      </c>
      <c r="F1342" s="0" t="n">
        <v>354.99</v>
      </c>
    </row>
    <row r="1343" customFormat="false" ht="15" hidden="false" customHeight="false" outlineLevel="0" collapsed="false">
      <c r="A1343" s="250" t="n">
        <v>2593</v>
      </c>
      <c r="B1343" s="250" t="s">
        <v>2797</v>
      </c>
      <c r="C1343" s="250" t="s">
        <v>232</v>
      </c>
      <c r="D1343" s="250" t="s">
        <v>236</v>
      </c>
      <c r="E1343" s="251" t="s">
        <v>2798</v>
      </c>
      <c r="F1343" s="0" t="n">
        <v>320.28</v>
      </c>
    </row>
    <row r="1344" customFormat="false" ht="15" hidden="false" customHeight="false" outlineLevel="0" collapsed="false">
      <c r="A1344" s="250" t="n">
        <v>2572</v>
      </c>
      <c r="B1344" s="250" t="s">
        <v>2799</v>
      </c>
      <c r="C1344" s="250" t="s">
        <v>232</v>
      </c>
      <c r="D1344" s="250" t="s">
        <v>236</v>
      </c>
      <c r="E1344" s="251" t="s">
        <v>2800</v>
      </c>
      <c r="F1344" s="0" t="n">
        <v>326.52</v>
      </c>
    </row>
    <row r="1345" customFormat="false" ht="15" hidden="false" customHeight="false" outlineLevel="0" collapsed="false">
      <c r="A1345" s="250" t="n">
        <v>2595</v>
      </c>
      <c r="B1345" s="250" t="s">
        <v>2801</v>
      </c>
      <c r="C1345" s="250" t="s">
        <v>232</v>
      </c>
      <c r="D1345" s="250" t="s">
        <v>236</v>
      </c>
      <c r="E1345" s="251" t="s">
        <v>2802</v>
      </c>
      <c r="F1345" s="0" t="n">
        <v>316.33</v>
      </c>
    </row>
    <row r="1346" customFormat="false" ht="15" hidden="false" customHeight="false" outlineLevel="0" collapsed="false">
      <c r="A1346" s="250" t="n">
        <v>2576</v>
      </c>
      <c r="B1346" s="250" t="s">
        <v>2803</v>
      </c>
      <c r="C1346" s="250" t="s">
        <v>232</v>
      </c>
      <c r="D1346" s="250" t="s">
        <v>236</v>
      </c>
      <c r="E1346" s="251" t="s">
        <v>2804</v>
      </c>
      <c r="F1346" s="0" t="n">
        <v>291.77</v>
      </c>
    </row>
    <row r="1347" customFormat="false" ht="15" hidden="false" customHeight="false" outlineLevel="0" collapsed="false">
      <c r="A1347" s="250" t="n">
        <v>2575</v>
      </c>
      <c r="B1347" s="250" t="s">
        <v>2805</v>
      </c>
      <c r="C1347" s="250" t="s">
        <v>232</v>
      </c>
      <c r="D1347" s="250" t="s">
        <v>236</v>
      </c>
      <c r="E1347" s="251" t="s">
        <v>2806</v>
      </c>
      <c r="F1347" s="0" t="n">
        <v>315</v>
      </c>
    </row>
    <row r="1348" customFormat="false" ht="15" hidden="false" customHeight="false" outlineLevel="0" collapsed="false">
      <c r="A1348" s="250" t="n">
        <v>2573</v>
      </c>
      <c r="B1348" s="250" t="s">
        <v>2807</v>
      </c>
      <c r="C1348" s="250" t="s">
        <v>232</v>
      </c>
      <c r="D1348" s="250" t="s">
        <v>236</v>
      </c>
      <c r="E1348" s="251" t="s">
        <v>2808</v>
      </c>
      <c r="F1348" s="0" t="n">
        <v>302.22</v>
      </c>
    </row>
    <row r="1349" customFormat="false" ht="15" hidden="false" customHeight="false" outlineLevel="0" collapsed="false">
      <c r="A1349" s="250" t="n">
        <v>2586</v>
      </c>
      <c r="B1349" s="250" t="s">
        <v>2809</v>
      </c>
      <c r="C1349" s="250" t="s">
        <v>232</v>
      </c>
      <c r="D1349" s="250" t="s">
        <v>236</v>
      </c>
      <c r="E1349" s="251" t="s">
        <v>2810</v>
      </c>
      <c r="F1349" s="0" t="n">
        <v>346.34</v>
      </c>
    </row>
    <row r="1350" customFormat="false" ht="15" hidden="false" customHeight="false" outlineLevel="0" collapsed="false">
      <c r="A1350" s="250" t="n">
        <v>2577</v>
      </c>
      <c r="B1350" s="250" t="s">
        <v>2811</v>
      </c>
      <c r="C1350" s="250" t="s">
        <v>232</v>
      </c>
      <c r="D1350" s="250" t="s">
        <v>236</v>
      </c>
      <c r="E1350" s="251" t="s">
        <v>2812</v>
      </c>
      <c r="F1350" s="0" t="n">
        <v>351.37</v>
      </c>
    </row>
    <row r="1351" customFormat="false" ht="15" hidden="false" customHeight="false" outlineLevel="0" collapsed="false">
      <c r="A1351" s="250" t="n">
        <v>2574</v>
      </c>
      <c r="B1351" s="250" t="s">
        <v>2813</v>
      </c>
      <c r="C1351" s="250" t="s">
        <v>232</v>
      </c>
      <c r="D1351" s="250" t="s">
        <v>236</v>
      </c>
      <c r="E1351" s="251" t="s">
        <v>2814</v>
      </c>
      <c r="F1351" s="0" t="n">
        <v>300</v>
      </c>
    </row>
    <row r="1352" customFormat="false" ht="15" hidden="false" customHeight="false" outlineLevel="0" collapsed="false">
      <c r="A1352" s="250" t="n">
        <v>2578</v>
      </c>
      <c r="B1352" s="250" t="s">
        <v>2815</v>
      </c>
      <c r="C1352" s="250" t="s">
        <v>232</v>
      </c>
      <c r="D1352" s="250" t="s">
        <v>236</v>
      </c>
      <c r="E1352" s="251" t="s">
        <v>2816</v>
      </c>
      <c r="F1352" s="0" t="n">
        <v>324.99</v>
      </c>
    </row>
    <row r="1353" customFormat="false" ht="15" hidden="false" customHeight="false" outlineLevel="0" collapsed="false">
      <c r="A1353" s="250" t="n">
        <v>2585</v>
      </c>
      <c r="B1353" s="250" t="s">
        <v>2817</v>
      </c>
      <c r="C1353" s="250" t="s">
        <v>232</v>
      </c>
      <c r="D1353" s="250" t="s">
        <v>236</v>
      </c>
      <c r="E1353" s="251" t="s">
        <v>2818</v>
      </c>
      <c r="F1353" s="0" t="n">
        <v>311.54</v>
      </c>
    </row>
    <row r="1354" customFormat="false" ht="15" hidden="false" customHeight="false" outlineLevel="0" collapsed="false">
      <c r="A1354" s="250" t="n">
        <v>12008</v>
      </c>
      <c r="B1354" s="250" t="s">
        <v>2819</v>
      </c>
      <c r="C1354" s="250" t="s">
        <v>232</v>
      </c>
      <c r="D1354" s="250" t="s">
        <v>236</v>
      </c>
      <c r="E1354" s="251" t="s">
        <v>2820</v>
      </c>
      <c r="F1354" s="0" t="n">
        <v>344.84</v>
      </c>
    </row>
    <row r="1355" customFormat="false" ht="15" hidden="false" customHeight="false" outlineLevel="0" collapsed="false">
      <c r="A1355" s="250" t="n">
        <v>2582</v>
      </c>
      <c r="B1355" s="250" t="s">
        <v>2821</v>
      </c>
      <c r="C1355" s="250" t="s">
        <v>232</v>
      </c>
      <c r="D1355" s="250" t="s">
        <v>236</v>
      </c>
      <c r="E1355" s="251" t="s">
        <v>2822</v>
      </c>
      <c r="F1355" s="0" t="n">
        <v>310</v>
      </c>
    </row>
    <row r="1356" customFormat="false" ht="15" hidden="false" customHeight="false" outlineLevel="0" collapsed="false">
      <c r="A1356" s="250" t="n">
        <v>2597</v>
      </c>
      <c r="B1356" s="250" t="s">
        <v>2823</v>
      </c>
      <c r="C1356" s="250" t="s">
        <v>232</v>
      </c>
      <c r="D1356" s="250" t="s">
        <v>236</v>
      </c>
      <c r="E1356" s="251" t="s">
        <v>2824</v>
      </c>
      <c r="F1356" s="0" t="n">
        <v>335</v>
      </c>
    </row>
    <row r="1357" customFormat="false" ht="15" hidden="false" customHeight="false" outlineLevel="0" collapsed="false">
      <c r="A1357" s="250" t="n">
        <v>2579</v>
      </c>
      <c r="B1357" s="250" t="s">
        <v>2825</v>
      </c>
      <c r="C1357" s="250" t="s">
        <v>232</v>
      </c>
      <c r="D1357" s="250" t="s">
        <v>236</v>
      </c>
      <c r="E1357" s="251" t="s">
        <v>2826</v>
      </c>
      <c r="F1357" s="0" t="n">
        <v>328.96</v>
      </c>
    </row>
    <row r="1358" customFormat="false" ht="15" hidden="false" customHeight="false" outlineLevel="0" collapsed="false">
      <c r="A1358" s="250" t="n">
        <v>2581</v>
      </c>
      <c r="B1358" s="250" t="s">
        <v>2827</v>
      </c>
      <c r="C1358" s="250" t="s">
        <v>232</v>
      </c>
      <c r="D1358" s="250" t="s">
        <v>236</v>
      </c>
      <c r="E1358" s="251" t="s">
        <v>2828</v>
      </c>
      <c r="F1358" s="0" t="n">
        <v>347.19</v>
      </c>
    </row>
    <row r="1359" customFormat="false" ht="15" hidden="false" customHeight="false" outlineLevel="0" collapsed="false">
      <c r="A1359" s="250" t="n">
        <v>2596</v>
      </c>
      <c r="B1359" s="250" t="s">
        <v>2829</v>
      </c>
      <c r="C1359" s="250" t="s">
        <v>232</v>
      </c>
      <c r="D1359" s="250" t="s">
        <v>236</v>
      </c>
      <c r="E1359" s="251" t="s">
        <v>2830</v>
      </c>
      <c r="F1359" s="0" t="n">
        <v>362.03</v>
      </c>
    </row>
    <row r="1360" customFormat="false" ht="15" hidden="false" customHeight="false" outlineLevel="0" collapsed="false">
      <c r="A1360" s="250" t="n">
        <v>2580</v>
      </c>
      <c r="B1360" s="250" t="s">
        <v>2831</v>
      </c>
      <c r="C1360" s="250" t="s">
        <v>232</v>
      </c>
      <c r="D1360" s="250" t="s">
        <v>236</v>
      </c>
      <c r="E1360" s="251" t="s">
        <v>2832</v>
      </c>
      <c r="F1360" s="0" t="n">
        <v>319.99</v>
      </c>
    </row>
    <row r="1361" customFormat="false" ht="15" hidden="false" customHeight="false" outlineLevel="0" collapsed="false">
      <c r="A1361" s="250" t="n">
        <v>2583</v>
      </c>
      <c r="B1361" s="250" t="s">
        <v>2833</v>
      </c>
      <c r="C1361" s="250" t="s">
        <v>232</v>
      </c>
      <c r="D1361" s="250" t="s">
        <v>236</v>
      </c>
      <c r="E1361" s="251" t="s">
        <v>2834</v>
      </c>
      <c r="F1361" s="0" t="n">
        <v>345</v>
      </c>
    </row>
    <row r="1362" customFormat="false" ht="15" hidden="false" customHeight="false" outlineLevel="0" collapsed="false">
      <c r="A1362" s="250" t="n">
        <v>2584</v>
      </c>
      <c r="B1362" s="250" t="s">
        <v>2835</v>
      </c>
      <c r="C1362" s="250" t="s">
        <v>232</v>
      </c>
      <c r="D1362" s="250" t="s">
        <v>236</v>
      </c>
      <c r="E1362" s="251" t="s">
        <v>2836</v>
      </c>
      <c r="F1362" s="0" t="n">
        <v>333.81</v>
      </c>
    </row>
    <row r="1363" customFormat="false" ht="15" hidden="false" customHeight="false" outlineLevel="0" collapsed="false">
      <c r="A1363" s="250" t="n">
        <v>12010</v>
      </c>
      <c r="B1363" s="250" t="s">
        <v>2837</v>
      </c>
      <c r="C1363" s="250" t="s">
        <v>232</v>
      </c>
      <c r="D1363" s="250" t="s">
        <v>236</v>
      </c>
      <c r="E1363" s="251" t="s">
        <v>1612</v>
      </c>
      <c r="F1363" s="0" t="n">
        <v>354.99</v>
      </c>
    </row>
    <row r="1364" customFormat="false" ht="15" hidden="false" customHeight="false" outlineLevel="0" collapsed="false">
      <c r="A1364" s="250" t="n">
        <v>39329</v>
      </c>
      <c r="B1364" s="250" t="s">
        <v>2838</v>
      </c>
      <c r="C1364" s="250" t="s">
        <v>232</v>
      </c>
      <c r="D1364" s="250" t="s">
        <v>236</v>
      </c>
      <c r="E1364" s="251" t="s">
        <v>2839</v>
      </c>
      <c r="F1364" s="0" t="n">
        <v>370.93</v>
      </c>
    </row>
    <row r="1365" customFormat="false" ht="15" hidden="false" customHeight="false" outlineLevel="0" collapsed="false">
      <c r="A1365" s="250" t="n">
        <v>39330</v>
      </c>
      <c r="B1365" s="250" t="s">
        <v>2840</v>
      </c>
      <c r="C1365" s="250" t="s">
        <v>232</v>
      </c>
      <c r="D1365" s="250" t="s">
        <v>236</v>
      </c>
      <c r="E1365" s="251" t="s">
        <v>2841</v>
      </c>
      <c r="F1365" s="0" t="n">
        <v>396.31</v>
      </c>
    </row>
    <row r="1366" customFormat="false" ht="15" hidden="false" customHeight="false" outlineLevel="0" collapsed="false">
      <c r="A1366" s="250" t="n">
        <v>39332</v>
      </c>
      <c r="B1366" s="250" t="s">
        <v>2842</v>
      </c>
      <c r="C1366" s="250" t="s">
        <v>232</v>
      </c>
      <c r="D1366" s="250" t="s">
        <v>236</v>
      </c>
      <c r="E1366" s="251" t="s">
        <v>726</v>
      </c>
      <c r="F1366" s="0" t="n">
        <v>423.81</v>
      </c>
    </row>
    <row r="1367" customFormat="false" ht="15" hidden="false" customHeight="false" outlineLevel="0" collapsed="false">
      <c r="A1367" s="250" t="n">
        <v>39331</v>
      </c>
      <c r="B1367" s="250" t="s">
        <v>2843</v>
      </c>
      <c r="C1367" s="250" t="s">
        <v>232</v>
      </c>
      <c r="D1367" s="250" t="s">
        <v>236</v>
      </c>
      <c r="E1367" s="251" t="s">
        <v>2844</v>
      </c>
      <c r="F1367" s="0" t="n">
        <v>535</v>
      </c>
    </row>
    <row r="1368" customFormat="false" ht="15" hidden="false" customHeight="false" outlineLevel="0" collapsed="false">
      <c r="A1368" s="250" t="n">
        <v>39333</v>
      </c>
      <c r="B1368" s="250" t="s">
        <v>2845</v>
      </c>
      <c r="C1368" s="250" t="s">
        <v>232</v>
      </c>
      <c r="D1368" s="250" t="s">
        <v>236</v>
      </c>
      <c r="E1368" s="251" t="s">
        <v>2846</v>
      </c>
      <c r="F1368" s="0" t="n">
        <v>275.5</v>
      </c>
    </row>
    <row r="1369" customFormat="false" ht="15" hidden="false" customHeight="false" outlineLevel="0" collapsed="false">
      <c r="A1369" s="250" t="n">
        <v>39335</v>
      </c>
      <c r="B1369" s="250" t="s">
        <v>2847</v>
      </c>
      <c r="C1369" s="250" t="s">
        <v>232</v>
      </c>
      <c r="D1369" s="250" t="s">
        <v>236</v>
      </c>
      <c r="E1369" s="251" t="s">
        <v>2848</v>
      </c>
      <c r="F1369" s="0" t="n">
        <v>280</v>
      </c>
    </row>
    <row r="1370" customFormat="false" ht="15" hidden="false" customHeight="false" outlineLevel="0" collapsed="false">
      <c r="A1370" s="250" t="n">
        <v>39334</v>
      </c>
      <c r="B1370" s="250" t="s">
        <v>2849</v>
      </c>
      <c r="C1370" s="250" t="s">
        <v>232</v>
      </c>
      <c r="D1370" s="250" t="s">
        <v>236</v>
      </c>
      <c r="E1370" s="251" t="s">
        <v>552</v>
      </c>
      <c r="F1370" s="0" t="n">
        <v>8.24</v>
      </c>
    </row>
    <row r="1371" customFormat="false" ht="15" hidden="false" customHeight="false" outlineLevel="0" collapsed="false">
      <c r="A1371" s="250" t="n">
        <v>12016</v>
      </c>
      <c r="B1371" s="250" t="s">
        <v>2850</v>
      </c>
      <c r="C1371" s="250" t="s">
        <v>232</v>
      </c>
      <c r="D1371" s="250" t="s">
        <v>236</v>
      </c>
      <c r="E1371" s="251" t="s">
        <v>2851</v>
      </c>
      <c r="F1371" s="0" t="n">
        <v>10.71</v>
      </c>
    </row>
    <row r="1372" customFormat="false" ht="15" hidden="false" customHeight="false" outlineLevel="0" collapsed="false">
      <c r="A1372" s="250" t="n">
        <v>12015</v>
      </c>
      <c r="B1372" s="250" t="s">
        <v>2852</v>
      </c>
      <c r="C1372" s="250" t="s">
        <v>232</v>
      </c>
      <c r="D1372" s="250" t="s">
        <v>236</v>
      </c>
      <c r="E1372" s="251" t="s">
        <v>673</v>
      </c>
      <c r="F1372" s="0" t="n">
        <v>8.37</v>
      </c>
    </row>
    <row r="1373" customFormat="false" ht="15" hidden="false" customHeight="false" outlineLevel="0" collapsed="false">
      <c r="A1373" s="250" t="n">
        <v>12020</v>
      </c>
      <c r="B1373" s="250" t="s">
        <v>2853</v>
      </c>
      <c r="C1373" s="250" t="s">
        <v>232</v>
      </c>
      <c r="D1373" s="250" t="s">
        <v>236</v>
      </c>
      <c r="E1373" s="251" t="s">
        <v>2851</v>
      </c>
      <c r="F1373" s="0" t="n">
        <v>6.3</v>
      </c>
    </row>
    <row r="1374" customFormat="false" ht="15" hidden="false" customHeight="false" outlineLevel="0" collapsed="false">
      <c r="A1374" s="250" t="n">
        <v>12019</v>
      </c>
      <c r="B1374" s="250" t="s">
        <v>2854</v>
      </c>
      <c r="C1374" s="250" t="s">
        <v>232</v>
      </c>
      <c r="D1374" s="250" t="s">
        <v>236</v>
      </c>
      <c r="E1374" s="251" t="s">
        <v>673</v>
      </c>
      <c r="F1374" s="0" t="n">
        <v>11.09</v>
      </c>
    </row>
    <row r="1375" customFormat="false" ht="15" hidden="false" customHeight="false" outlineLevel="0" collapsed="false">
      <c r="A1375" s="250" t="n">
        <v>39336</v>
      </c>
      <c r="B1375" s="250" t="s">
        <v>2855</v>
      </c>
      <c r="C1375" s="250" t="s">
        <v>232</v>
      </c>
      <c r="D1375" s="250" t="s">
        <v>236</v>
      </c>
      <c r="E1375" s="251" t="s">
        <v>2841</v>
      </c>
      <c r="F1375" s="0" t="n">
        <v>8.87</v>
      </c>
    </row>
    <row r="1376" customFormat="false" ht="15" hidden="false" customHeight="false" outlineLevel="0" collapsed="false">
      <c r="A1376" s="250" t="n">
        <v>39338</v>
      </c>
      <c r="B1376" s="250" t="s">
        <v>2856</v>
      </c>
      <c r="C1376" s="250" t="s">
        <v>232</v>
      </c>
      <c r="D1376" s="250" t="s">
        <v>236</v>
      </c>
      <c r="E1376" s="251" t="s">
        <v>726</v>
      </c>
      <c r="F1376" s="0" t="n">
        <v>147.04</v>
      </c>
    </row>
    <row r="1377" customFormat="false" ht="15" hidden="false" customHeight="false" outlineLevel="0" collapsed="false">
      <c r="A1377" s="250" t="n">
        <v>39337</v>
      </c>
      <c r="B1377" s="250" t="s">
        <v>2857</v>
      </c>
      <c r="C1377" s="250" t="s">
        <v>232</v>
      </c>
      <c r="D1377" s="250" t="s">
        <v>236</v>
      </c>
      <c r="E1377" s="251" t="s">
        <v>2844</v>
      </c>
      <c r="F1377" s="0" t="n">
        <v>14.79</v>
      </c>
    </row>
    <row r="1378" customFormat="false" ht="15" hidden="false" customHeight="false" outlineLevel="0" collapsed="false">
      <c r="A1378" s="250" t="n">
        <v>39341</v>
      </c>
      <c r="B1378" s="250" t="s">
        <v>2858</v>
      </c>
      <c r="C1378" s="250" t="s">
        <v>232</v>
      </c>
      <c r="D1378" s="250" t="s">
        <v>236</v>
      </c>
      <c r="E1378" s="251" t="s">
        <v>2859</v>
      </c>
      <c r="F1378" s="0" t="n">
        <v>19.67</v>
      </c>
    </row>
    <row r="1379" customFormat="false" ht="15" hidden="false" customHeight="false" outlineLevel="0" collapsed="false">
      <c r="A1379" s="250" t="n">
        <v>39340</v>
      </c>
      <c r="B1379" s="250" t="s">
        <v>2860</v>
      </c>
      <c r="C1379" s="250" t="s">
        <v>232</v>
      </c>
      <c r="D1379" s="250" t="s">
        <v>236</v>
      </c>
      <c r="E1379" s="251" t="s">
        <v>2861</v>
      </c>
      <c r="F1379" s="0" t="n">
        <v>7.17</v>
      </c>
    </row>
    <row r="1380" customFormat="false" ht="15" hidden="false" customHeight="false" outlineLevel="0" collapsed="false">
      <c r="A1380" s="250" t="n">
        <v>12025</v>
      </c>
      <c r="B1380" s="250" t="s">
        <v>2862</v>
      </c>
      <c r="C1380" s="250" t="s">
        <v>232</v>
      </c>
      <c r="D1380" s="250" t="s">
        <v>236</v>
      </c>
      <c r="E1380" s="251" t="s">
        <v>2863</v>
      </c>
      <c r="F1380" s="0" t="n">
        <v>12.07</v>
      </c>
    </row>
    <row r="1381" customFormat="false" ht="15" hidden="false" customHeight="false" outlineLevel="0" collapsed="false">
      <c r="A1381" s="250" t="n">
        <v>39342</v>
      </c>
      <c r="B1381" s="250" t="s">
        <v>2864</v>
      </c>
      <c r="C1381" s="250" t="s">
        <v>232</v>
      </c>
      <c r="D1381" s="250" t="s">
        <v>236</v>
      </c>
      <c r="E1381" s="251" t="s">
        <v>2859</v>
      </c>
      <c r="F1381" s="0" t="n">
        <v>28.85</v>
      </c>
    </row>
    <row r="1382" customFormat="false" ht="15" hidden="false" customHeight="false" outlineLevel="0" collapsed="false">
      <c r="A1382" s="250" t="n">
        <v>39343</v>
      </c>
      <c r="B1382" s="250" t="s">
        <v>2865</v>
      </c>
      <c r="C1382" s="250" t="s">
        <v>232</v>
      </c>
      <c r="D1382" s="250" t="s">
        <v>236</v>
      </c>
      <c r="E1382" s="251" t="s">
        <v>2866</v>
      </c>
      <c r="F1382" s="0" t="n">
        <v>7.18</v>
      </c>
    </row>
    <row r="1383" customFormat="false" ht="15" hidden="false" customHeight="false" outlineLevel="0" collapsed="false">
      <c r="A1383" s="250" t="n">
        <v>39345</v>
      </c>
      <c r="B1383" s="250" t="s">
        <v>2867</v>
      </c>
      <c r="C1383" s="250" t="s">
        <v>232</v>
      </c>
      <c r="D1383" s="250" t="s">
        <v>236</v>
      </c>
      <c r="E1383" s="251" t="s">
        <v>2868</v>
      </c>
      <c r="F1383" s="0" t="n">
        <v>80.11</v>
      </c>
    </row>
    <row r="1384" customFormat="false" ht="15" hidden="false" customHeight="false" outlineLevel="0" collapsed="false">
      <c r="A1384" s="250" t="n">
        <v>39344</v>
      </c>
      <c r="B1384" s="250" t="s">
        <v>2869</v>
      </c>
      <c r="C1384" s="250" t="s">
        <v>232</v>
      </c>
      <c r="D1384" s="250" t="s">
        <v>236</v>
      </c>
      <c r="E1384" s="251" t="s">
        <v>2870</v>
      </c>
      <c r="F1384" s="0" t="n">
        <v>133.46</v>
      </c>
    </row>
    <row r="1385" customFormat="false" ht="15" hidden="false" customHeight="false" outlineLevel="0" collapsed="false">
      <c r="A1385" s="250" t="n">
        <v>12623</v>
      </c>
      <c r="B1385" s="250" t="s">
        <v>2871</v>
      </c>
      <c r="C1385" s="250" t="s">
        <v>253</v>
      </c>
      <c r="D1385" s="250" t="s">
        <v>244</v>
      </c>
      <c r="E1385" s="251" t="s">
        <v>2872</v>
      </c>
      <c r="F1385" s="0" t="n">
        <v>22.74</v>
      </c>
    </row>
    <row r="1386" customFormat="false" ht="15" hidden="false" customHeight="false" outlineLevel="0" collapsed="false">
      <c r="A1386" s="250" t="n">
        <v>34498</v>
      </c>
      <c r="B1386" s="250" t="s">
        <v>2873</v>
      </c>
      <c r="C1386" s="250" t="s">
        <v>232</v>
      </c>
      <c r="D1386" s="250" t="s">
        <v>236</v>
      </c>
      <c r="E1386" s="251" t="s">
        <v>2874</v>
      </c>
      <c r="F1386" s="0" t="n">
        <v>18.07</v>
      </c>
    </row>
    <row r="1387" customFormat="false" ht="15" hidden="false" customHeight="false" outlineLevel="0" collapsed="false">
      <c r="A1387" s="250" t="n">
        <v>13244</v>
      </c>
      <c r="B1387" s="250" t="s">
        <v>2875</v>
      </c>
      <c r="C1387" s="250" t="s">
        <v>232</v>
      </c>
      <c r="D1387" s="250" t="s">
        <v>233</v>
      </c>
      <c r="E1387" s="251" t="s">
        <v>1666</v>
      </c>
      <c r="F1387" s="0" t="n">
        <v>6.96</v>
      </c>
    </row>
    <row r="1388" customFormat="false" ht="15" hidden="false" customHeight="false" outlineLevel="0" collapsed="false">
      <c r="A1388" s="250" t="n">
        <v>38998</v>
      </c>
      <c r="B1388" s="250" t="s">
        <v>2876</v>
      </c>
      <c r="C1388" s="250" t="s">
        <v>232</v>
      </c>
      <c r="D1388" s="250" t="s">
        <v>244</v>
      </c>
      <c r="E1388" s="251" t="s">
        <v>2877</v>
      </c>
      <c r="F1388" s="0" t="n">
        <v>11.67</v>
      </c>
    </row>
    <row r="1389" customFormat="false" ht="15" hidden="false" customHeight="false" outlineLevel="0" collapsed="false">
      <c r="A1389" s="250" t="n">
        <v>38999</v>
      </c>
      <c r="B1389" s="250" t="s">
        <v>2878</v>
      </c>
      <c r="C1389" s="250" t="s">
        <v>232</v>
      </c>
      <c r="D1389" s="250" t="s">
        <v>244</v>
      </c>
      <c r="E1389" s="251" t="s">
        <v>2879</v>
      </c>
      <c r="F1389" s="0" t="n">
        <v>34.64</v>
      </c>
    </row>
    <row r="1390" customFormat="false" ht="15" hidden="false" customHeight="false" outlineLevel="0" collapsed="false">
      <c r="A1390" s="250" t="n">
        <v>38996</v>
      </c>
      <c r="B1390" s="250" t="s">
        <v>2880</v>
      </c>
      <c r="C1390" s="250" t="s">
        <v>232</v>
      </c>
      <c r="D1390" s="250" t="s">
        <v>244</v>
      </c>
      <c r="E1390" s="251" t="s">
        <v>2881</v>
      </c>
      <c r="F1390" s="0" t="n">
        <v>7.42</v>
      </c>
    </row>
    <row r="1391" customFormat="false" ht="15" hidden="false" customHeight="false" outlineLevel="0" collapsed="false">
      <c r="A1391" s="250" t="n">
        <v>38997</v>
      </c>
      <c r="B1391" s="250" t="s">
        <v>2882</v>
      </c>
      <c r="C1391" s="250" t="s">
        <v>232</v>
      </c>
      <c r="D1391" s="250" t="s">
        <v>244</v>
      </c>
      <c r="E1391" s="251" t="s">
        <v>2883</v>
      </c>
      <c r="F1391" s="0" t="n">
        <v>102.45</v>
      </c>
    </row>
    <row r="1392" customFormat="false" ht="15" hidden="false" customHeight="false" outlineLevel="0" collapsed="false">
      <c r="A1392" s="250" t="n">
        <v>39862</v>
      </c>
      <c r="B1392" s="250" t="s">
        <v>2884</v>
      </c>
      <c r="C1392" s="250" t="s">
        <v>232</v>
      </c>
      <c r="D1392" s="250" t="s">
        <v>244</v>
      </c>
      <c r="E1392" s="251" t="s">
        <v>2885</v>
      </c>
      <c r="F1392" s="0" t="n">
        <v>159.84</v>
      </c>
    </row>
    <row r="1393" customFormat="false" ht="15" hidden="false" customHeight="false" outlineLevel="0" collapsed="false">
      <c r="A1393" s="250" t="n">
        <v>39863</v>
      </c>
      <c r="B1393" s="250" t="s">
        <v>2886</v>
      </c>
      <c r="C1393" s="250" t="s">
        <v>232</v>
      </c>
      <c r="D1393" s="250" t="s">
        <v>244</v>
      </c>
      <c r="E1393" s="251" t="s">
        <v>2887</v>
      </c>
      <c r="F1393" s="0" t="n">
        <v>27.25</v>
      </c>
    </row>
    <row r="1394" customFormat="false" ht="15" hidden="false" customHeight="false" outlineLevel="0" collapsed="false">
      <c r="A1394" s="250" t="n">
        <v>39864</v>
      </c>
      <c r="B1394" s="250" t="s">
        <v>2888</v>
      </c>
      <c r="C1394" s="250" t="s">
        <v>232</v>
      </c>
      <c r="D1394" s="250" t="s">
        <v>244</v>
      </c>
      <c r="E1394" s="251" t="s">
        <v>2889</v>
      </c>
      <c r="F1394" s="0" t="n">
        <v>20.48</v>
      </c>
    </row>
    <row r="1395" customFormat="false" ht="15" hidden="false" customHeight="false" outlineLevel="0" collapsed="false">
      <c r="A1395" s="250" t="n">
        <v>39865</v>
      </c>
      <c r="B1395" s="250" t="s">
        <v>2890</v>
      </c>
      <c r="C1395" s="250" t="s">
        <v>232</v>
      </c>
      <c r="D1395" s="250" t="s">
        <v>244</v>
      </c>
      <c r="E1395" s="251" t="s">
        <v>2891</v>
      </c>
      <c r="F1395" s="0" t="n">
        <v>8.5</v>
      </c>
    </row>
    <row r="1396" customFormat="false" ht="15" hidden="false" customHeight="false" outlineLevel="0" collapsed="false">
      <c r="A1396" s="250" t="n">
        <v>2517</v>
      </c>
      <c r="B1396" s="250" t="s">
        <v>2892</v>
      </c>
      <c r="C1396" s="250" t="s">
        <v>232</v>
      </c>
      <c r="D1396" s="250" t="s">
        <v>236</v>
      </c>
      <c r="E1396" s="251" t="s">
        <v>2893</v>
      </c>
      <c r="F1396" s="0" t="n">
        <v>13.79</v>
      </c>
    </row>
    <row r="1397" customFormat="false" ht="15" hidden="false" customHeight="false" outlineLevel="0" collapsed="false">
      <c r="A1397" s="250" t="n">
        <v>2522</v>
      </c>
      <c r="B1397" s="250" t="s">
        <v>2894</v>
      </c>
      <c r="C1397" s="250" t="s">
        <v>232</v>
      </c>
      <c r="D1397" s="250" t="s">
        <v>236</v>
      </c>
      <c r="E1397" s="251" t="s">
        <v>2895</v>
      </c>
      <c r="F1397" s="0" t="n">
        <v>36.92</v>
      </c>
    </row>
    <row r="1398" customFormat="false" ht="15" hidden="false" customHeight="false" outlineLevel="0" collapsed="false">
      <c r="A1398" s="250" t="n">
        <v>2548</v>
      </c>
      <c r="B1398" s="250" t="s">
        <v>2896</v>
      </c>
      <c r="C1398" s="250" t="s">
        <v>232</v>
      </c>
      <c r="D1398" s="250" t="s">
        <v>236</v>
      </c>
      <c r="E1398" s="251" t="s">
        <v>2897</v>
      </c>
      <c r="F1398" s="0" t="n">
        <v>8.56</v>
      </c>
    </row>
    <row r="1399" customFormat="false" ht="15" hidden="false" customHeight="false" outlineLevel="0" collapsed="false">
      <c r="A1399" s="250" t="n">
        <v>2516</v>
      </c>
      <c r="B1399" s="250" t="s">
        <v>2898</v>
      </c>
      <c r="C1399" s="250" t="s">
        <v>232</v>
      </c>
      <c r="D1399" s="250" t="s">
        <v>236</v>
      </c>
      <c r="E1399" s="251" t="s">
        <v>2899</v>
      </c>
      <c r="F1399" s="0" t="n">
        <v>115.27</v>
      </c>
    </row>
    <row r="1400" customFormat="false" ht="15" hidden="false" customHeight="false" outlineLevel="0" collapsed="false">
      <c r="A1400" s="250" t="n">
        <v>2518</v>
      </c>
      <c r="B1400" s="250" t="s">
        <v>2900</v>
      </c>
      <c r="C1400" s="250" t="s">
        <v>232</v>
      </c>
      <c r="D1400" s="250" t="s">
        <v>236</v>
      </c>
      <c r="E1400" s="251" t="s">
        <v>2901</v>
      </c>
      <c r="F1400" s="0" t="n">
        <v>158.18</v>
      </c>
    </row>
    <row r="1401" customFormat="false" ht="15" hidden="false" customHeight="false" outlineLevel="0" collapsed="false">
      <c r="A1401" s="250" t="n">
        <v>2521</v>
      </c>
      <c r="B1401" s="250" t="s">
        <v>2902</v>
      </c>
      <c r="C1401" s="250" t="s">
        <v>232</v>
      </c>
      <c r="D1401" s="250" t="s">
        <v>236</v>
      </c>
      <c r="E1401" s="251" t="s">
        <v>1506</v>
      </c>
      <c r="F1401" s="0" t="n">
        <v>84.87</v>
      </c>
    </row>
    <row r="1402" customFormat="false" ht="15" hidden="false" customHeight="false" outlineLevel="0" collapsed="false">
      <c r="A1402" s="250" t="n">
        <v>2515</v>
      </c>
      <c r="B1402" s="250" t="s">
        <v>2903</v>
      </c>
      <c r="C1402" s="250" t="s">
        <v>232</v>
      </c>
      <c r="D1402" s="250" t="s">
        <v>236</v>
      </c>
      <c r="E1402" s="251" t="s">
        <v>2904</v>
      </c>
      <c r="F1402" s="0" t="n">
        <v>25.27</v>
      </c>
    </row>
    <row r="1403" customFormat="false" ht="15" hidden="false" customHeight="false" outlineLevel="0" collapsed="false">
      <c r="A1403" s="250" t="n">
        <v>2519</v>
      </c>
      <c r="B1403" s="250" t="s">
        <v>2905</v>
      </c>
      <c r="C1403" s="250" t="s">
        <v>232</v>
      </c>
      <c r="D1403" s="250" t="s">
        <v>236</v>
      </c>
      <c r="E1403" s="251" t="s">
        <v>2906</v>
      </c>
      <c r="F1403" s="0" t="n">
        <v>21.66</v>
      </c>
    </row>
    <row r="1404" customFormat="false" ht="15" hidden="false" customHeight="false" outlineLevel="0" collapsed="false">
      <c r="A1404" s="250" t="n">
        <v>2520</v>
      </c>
      <c r="B1404" s="250" t="s">
        <v>2907</v>
      </c>
      <c r="C1404" s="250" t="s">
        <v>232</v>
      </c>
      <c r="D1404" s="250" t="s">
        <v>236</v>
      </c>
      <c r="E1404" s="251" t="s">
        <v>2908</v>
      </c>
      <c r="F1404" s="0" t="n">
        <v>10.31</v>
      </c>
    </row>
    <row r="1405" customFormat="false" ht="15" hidden="false" customHeight="false" outlineLevel="0" collapsed="false">
      <c r="A1405" s="250" t="n">
        <v>1602</v>
      </c>
      <c r="B1405" s="250" t="s">
        <v>2909</v>
      </c>
      <c r="C1405" s="250" t="s">
        <v>232</v>
      </c>
      <c r="D1405" s="250" t="s">
        <v>236</v>
      </c>
      <c r="E1405" s="251" t="s">
        <v>2910</v>
      </c>
      <c r="F1405" s="0" t="n">
        <v>13.19</v>
      </c>
    </row>
    <row r="1406" customFormat="false" ht="15" hidden="false" customHeight="false" outlineLevel="0" collapsed="false">
      <c r="A1406" s="250" t="n">
        <v>1601</v>
      </c>
      <c r="B1406" s="250" t="s">
        <v>2911</v>
      </c>
      <c r="C1406" s="250" t="s">
        <v>232</v>
      </c>
      <c r="D1406" s="250" t="s">
        <v>236</v>
      </c>
      <c r="E1406" s="251" t="s">
        <v>2912</v>
      </c>
      <c r="F1406" s="0" t="n">
        <v>39.03</v>
      </c>
    </row>
    <row r="1407" customFormat="false" ht="15" hidden="false" customHeight="false" outlineLevel="0" collapsed="false">
      <c r="A1407" s="250" t="n">
        <v>1598</v>
      </c>
      <c r="B1407" s="250" t="s">
        <v>2913</v>
      </c>
      <c r="C1407" s="250" t="s">
        <v>232</v>
      </c>
      <c r="D1407" s="250" t="s">
        <v>236</v>
      </c>
      <c r="E1407" s="251" t="s">
        <v>2914</v>
      </c>
      <c r="F1407" s="0" t="n">
        <v>11.3</v>
      </c>
    </row>
    <row r="1408" customFormat="false" ht="15" hidden="false" customHeight="false" outlineLevel="0" collapsed="false">
      <c r="A1408" s="250" t="n">
        <v>1600</v>
      </c>
      <c r="B1408" s="250" t="s">
        <v>2915</v>
      </c>
      <c r="C1408" s="250" t="s">
        <v>232</v>
      </c>
      <c r="D1408" s="250" t="s">
        <v>236</v>
      </c>
      <c r="E1408" s="251" t="s">
        <v>2473</v>
      </c>
      <c r="F1408" s="0" t="n">
        <v>94.92</v>
      </c>
    </row>
    <row r="1409" customFormat="false" ht="15" hidden="false" customHeight="false" outlineLevel="0" collapsed="false">
      <c r="A1409" s="250" t="n">
        <v>1603</v>
      </c>
      <c r="B1409" s="250" t="s">
        <v>2916</v>
      </c>
      <c r="C1409" s="250" t="s">
        <v>232</v>
      </c>
      <c r="D1409" s="250" t="s">
        <v>236</v>
      </c>
      <c r="E1409" s="251" t="s">
        <v>2917</v>
      </c>
      <c r="F1409" s="0" t="n">
        <v>158.02</v>
      </c>
    </row>
    <row r="1410" customFormat="false" ht="15" hidden="false" customHeight="false" outlineLevel="0" collapsed="false">
      <c r="A1410" s="250" t="n">
        <v>1599</v>
      </c>
      <c r="B1410" s="250" t="s">
        <v>2918</v>
      </c>
      <c r="C1410" s="250" t="s">
        <v>232</v>
      </c>
      <c r="D1410" s="250" t="s">
        <v>236</v>
      </c>
      <c r="E1410" s="251" t="s">
        <v>2919</v>
      </c>
      <c r="F1410" s="0" t="n">
        <v>4.22</v>
      </c>
    </row>
    <row r="1411" customFormat="false" ht="15" hidden="false" customHeight="false" outlineLevel="0" collapsed="false">
      <c r="A1411" s="250" t="n">
        <v>1597</v>
      </c>
      <c r="B1411" s="250" t="s">
        <v>2920</v>
      </c>
      <c r="C1411" s="250" t="s">
        <v>232</v>
      </c>
      <c r="D1411" s="250" t="s">
        <v>236</v>
      </c>
      <c r="E1411" s="251" t="s">
        <v>2921</v>
      </c>
      <c r="F1411" s="0" t="n">
        <v>4.42</v>
      </c>
    </row>
    <row r="1412" customFormat="false" ht="15" hidden="false" customHeight="false" outlineLevel="0" collapsed="false">
      <c r="A1412" s="250" t="n">
        <v>39600</v>
      </c>
      <c r="B1412" s="250" t="s">
        <v>2922</v>
      </c>
      <c r="C1412" s="250" t="s">
        <v>232</v>
      </c>
      <c r="D1412" s="250" t="s">
        <v>236</v>
      </c>
      <c r="E1412" s="251" t="s">
        <v>2923</v>
      </c>
      <c r="F1412" s="0" t="n">
        <v>4.65</v>
      </c>
    </row>
    <row r="1413" customFormat="false" ht="15" hidden="false" customHeight="false" outlineLevel="0" collapsed="false">
      <c r="A1413" s="250" t="n">
        <v>39601</v>
      </c>
      <c r="B1413" s="250" t="s">
        <v>2924</v>
      </c>
      <c r="C1413" s="250" t="s">
        <v>232</v>
      </c>
      <c r="D1413" s="250" t="s">
        <v>236</v>
      </c>
      <c r="E1413" s="251" t="s">
        <v>2925</v>
      </c>
      <c r="F1413" s="0" t="n">
        <v>5.19</v>
      </c>
    </row>
    <row r="1414" customFormat="false" ht="15" hidden="false" customHeight="false" outlineLevel="0" collapsed="false">
      <c r="A1414" s="250" t="n">
        <v>39602</v>
      </c>
      <c r="B1414" s="250" t="s">
        <v>2926</v>
      </c>
      <c r="C1414" s="250" t="s">
        <v>232</v>
      </c>
      <c r="D1414" s="250" t="s">
        <v>236</v>
      </c>
      <c r="E1414" s="251" t="s">
        <v>2927</v>
      </c>
      <c r="F1414" s="0" t="n">
        <v>4.13</v>
      </c>
    </row>
    <row r="1415" customFormat="false" ht="15" hidden="false" customHeight="false" outlineLevel="0" collapsed="false">
      <c r="A1415" s="250" t="n">
        <v>39603</v>
      </c>
      <c r="B1415" s="250" t="s">
        <v>2928</v>
      </c>
      <c r="C1415" s="250" t="s">
        <v>232</v>
      </c>
      <c r="D1415" s="250" t="s">
        <v>236</v>
      </c>
      <c r="E1415" s="251" t="s">
        <v>296</v>
      </c>
      <c r="F1415" s="0" t="n">
        <v>4.03</v>
      </c>
    </row>
    <row r="1416" customFormat="false" ht="15" hidden="false" customHeight="false" outlineLevel="0" collapsed="false">
      <c r="A1416" s="250" t="n">
        <v>11821</v>
      </c>
      <c r="B1416" s="250" t="s">
        <v>2929</v>
      </c>
      <c r="C1416" s="250" t="s">
        <v>232</v>
      </c>
      <c r="D1416" s="250" t="s">
        <v>236</v>
      </c>
      <c r="E1416" s="251" t="s">
        <v>2930</v>
      </c>
      <c r="F1416" s="0" t="n">
        <v>4.66</v>
      </c>
    </row>
    <row r="1417" customFormat="false" ht="15" hidden="false" customHeight="false" outlineLevel="0" collapsed="false">
      <c r="A1417" s="250" t="n">
        <v>1562</v>
      </c>
      <c r="B1417" s="250" t="s">
        <v>2931</v>
      </c>
      <c r="C1417" s="250" t="s">
        <v>232</v>
      </c>
      <c r="D1417" s="250" t="s">
        <v>236</v>
      </c>
      <c r="E1417" s="251" t="s">
        <v>2932</v>
      </c>
      <c r="F1417" s="0" t="n">
        <v>3.71</v>
      </c>
    </row>
    <row r="1418" customFormat="false" ht="15" hidden="false" customHeight="false" outlineLevel="0" collapsed="false">
      <c r="A1418" s="250" t="n">
        <v>1563</v>
      </c>
      <c r="B1418" s="250" t="s">
        <v>2933</v>
      </c>
      <c r="C1418" s="250" t="s">
        <v>232</v>
      </c>
      <c r="D1418" s="250" t="s">
        <v>236</v>
      </c>
      <c r="E1418" s="251" t="s">
        <v>2934</v>
      </c>
      <c r="F1418" s="0" t="n">
        <v>4.65</v>
      </c>
    </row>
    <row r="1419" customFormat="false" ht="15" hidden="false" customHeight="false" outlineLevel="0" collapsed="false">
      <c r="A1419" s="250" t="n">
        <v>11856</v>
      </c>
      <c r="B1419" s="250" t="s">
        <v>2935</v>
      </c>
      <c r="C1419" s="250" t="s">
        <v>232</v>
      </c>
      <c r="D1419" s="250" t="s">
        <v>233</v>
      </c>
      <c r="E1419" s="251" t="s">
        <v>2936</v>
      </c>
      <c r="F1419" s="0" t="n">
        <v>5.42</v>
      </c>
    </row>
    <row r="1420" customFormat="false" ht="15" hidden="false" customHeight="false" outlineLevel="0" collapsed="false">
      <c r="A1420" s="250" t="n">
        <v>11857</v>
      </c>
      <c r="B1420" s="250" t="s">
        <v>2937</v>
      </c>
      <c r="C1420" s="250" t="s">
        <v>232</v>
      </c>
      <c r="D1420" s="250" t="s">
        <v>236</v>
      </c>
      <c r="E1420" s="251" t="s">
        <v>2938</v>
      </c>
      <c r="F1420" s="0" t="n">
        <v>4.65</v>
      </c>
    </row>
    <row r="1421" customFormat="false" ht="15" hidden="false" customHeight="false" outlineLevel="0" collapsed="false">
      <c r="A1421" s="250" t="n">
        <v>11858</v>
      </c>
      <c r="B1421" s="250" t="s">
        <v>2939</v>
      </c>
      <c r="C1421" s="250" t="s">
        <v>232</v>
      </c>
      <c r="D1421" s="250" t="s">
        <v>236</v>
      </c>
      <c r="E1421" s="251" t="s">
        <v>2940</v>
      </c>
      <c r="F1421" s="0" t="n">
        <v>5.42</v>
      </c>
    </row>
    <row r="1422" customFormat="false" ht="15" hidden="false" customHeight="false" outlineLevel="0" collapsed="false">
      <c r="A1422" s="250" t="n">
        <v>1539</v>
      </c>
      <c r="B1422" s="250" t="s">
        <v>2941</v>
      </c>
      <c r="C1422" s="250" t="s">
        <v>232</v>
      </c>
      <c r="D1422" s="250" t="s">
        <v>236</v>
      </c>
      <c r="E1422" s="251" t="s">
        <v>2942</v>
      </c>
      <c r="F1422" s="0" t="n">
        <v>4.65</v>
      </c>
    </row>
    <row r="1423" customFormat="false" ht="15" hidden="false" customHeight="false" outlineLevel="0" collapsed="false">
      <c r="A1423" s="250" t="n">
        <v>11859</v>
      </c>
      <c r="B1423" s="250" t="s">
        <v>2943</v>
      </c>
      <c r="C1423" s="250" t="s">
        <v>232</v>
      </c>
      <c r="D1423" s="250" t="s">
        <v>236</v>
      </c>
      <c r="E1423" s="251" t="s">
        <v>2944</v>
      </c>
      <c r="F1423" s="0" t="n">
        <v>5.19</v>
      </c>
    </row>
    <row r="1424" customFormat="false" ht="15" hidden="false" customHeight="false" outlineLevel="0" collapsed="false">
      <c r="A1424" s="250" t="n">
        <v>1550</v>
      </c>
      <c r="B1424" s="250" t="s">
        <v>2945</v>
      </c>
      <c r="C1424" s="250" t="s">
        <v>232</v>
      </c>
      <c r="D1424" s="250" t="s">
        <v>236</v>
      </c>
      <c r="E1424" s="251" t="s">
        <v>2946</v>
      </c>
      <c r="F1424" s="0" t="n">
        <v>4.13</v>
      </c>
    </row>
    <row r="1425" customFormat="false" ht="15" hidden="false" customHeight="false" outlineLevel="0" collapsed="false">
      <c r="A1425" s="250" t="n">
        <v>11854</v>
      </c>
      <c r="B1425" s="250" t="s">
        <v>2947</v>
      </c>
      <c r="C1425" s="250" t="s">
        <v>232</v>
      </c>
      <c r="D1425" s="250" t="s">
        <v>236</v>
      </c>
      <c r="E1425" s="251" t="s">
        <v>2948</v>
      </c>
      <c r="F1425" s="0" t="n">
        <v>6.77</v>
      </c>
    </row>
    <row r="1426" customFormat="false" ht="15" hidden="false" customHeight="false" outlineLevel="0" collapsed="false">
      <c r="A1426" s="250" t="n">
        <v>11862</v>
      </c>
      <c r="B1426" s="250" t="s">
        <v>2949</v>
      </c>
      <c r="C1426" s="250" t="s">
        <v>232</v>
      </c>
      <c r="D1426" s="250" t="s">
        <v>236</v>
      </c>
      <c r="E1426" s="251" t="s">
        <v>1540</v>
      </c>
      <c r="F1426" s="0" t="n">
        <v>4.97</v>
      </c>
    </row>
    <row r="1427" customFormat="false" ht="15" hidden="false" customHeight="false" outlineLevel="0" collapsed="false">
      <c r="A1427" s="250" t="n">
        <v>11863</v>
      </c>
      <c r="B1427" s="250" t="s">
        <v>2950</v>
      </c>
      <c r="C1427" s="250" t="s">
        <v>232</v>
      </c>
      <c r="D1427" s="250" t="s">
        <v>236</v>
      </c>
      <c r="E1427" s="251" t="s">
        <v>2951</v>
      </c>
      <c r="F1427" s="0" t="n">
        <v>5.13</v>
      </c>
    </row>
    <row r="1428" customFormat="false" ht="15" hidden="false" customHeight="false" outlineLevel="0" collapsed="false">
      <c r="A1428" s="250" t="n">
        <v>11855</v>
      </c>
      <c r="B1428" s="250" t="s">
        <v>2952</v>
      </c>
      <c r="C1428" s="250" t="s">
        <v>232</v>
      </c>
      <c r="D1428" s="250" t="s">
        <v>236</v>
      </c>
      <c r="E1428" s="251" t="s">
        <v>2953</v>
      </c>
      <c r="F1428" s="0" t="n">
        <v>6.77</v>
      </c>
    </row>
    <row r="1429" customFormat="false" ht="15" hidden="false" customHeight="false" outlineLevel="0" collapsed="false">
      <c r="A1429" s="250" t="n">
        <v>11864</v>
      </c>
      <c r="B1429" s="250" t="s">
        <v>2954</v>
      </c>
      <c r="C1429" s="250" t="s">
        <v>232</v>
      </c>
      <c r="D1429" s="250" t="s">
        <v>236</v>
      </c>
      <c r="E1429" s="251" t="s">
        <v>2955</v>
      </c>
      <c r="F1429" s="0" t="n">
        <v>5.71</v>
      </c>
    </row>
    <row r="1430" customFormat="false" ht="15" hidden="false" customHeight="false" outlineLevel="0" collapsed="false">
      <c r="A1430" s="250" t="n">
        <v>2527</v>
      </c>
      <c r="B1430" s="250" t="s">
        <v>2956</v>
      </c>
      <c r="C1430" s="250" t="s">
        <v>232</v>
      </c>
      <c r="D1430" s="250" t="s">
        <v>236</v>
      </c>
      <c r="E1430" s="251" t="s">
        <v>2957</v>
      </c>
      <c r="F1430" s="0" t="n">
        <v>7.74</v>
      </c>
    </row>
    <row r="1431" customFormat="false" ht="15" hidden="false" customHeight="false" outlineLevel="0" collapsed="false">
      <c r="A1431" s="250" t="n">
        <v>2526</v>
      </c>
      <c r="B1431" s="250" t="s">
        <v>2958</v>
      </c>
      <c r="C1431" s="250" t="s">
        <v>232</v>
      </c>
      <c r="D1431" s="250" t="s">
        <v>236</v>
      </c>
      <c r="E1431" s="251" t="s">
        <v>2959</v>
      </c>
      <c r="F1431" s="0" t="n">
        <v>5.53</v>
      </c>
    </row>
    <row r="1432" customFormat="false" ht="15" hidden="false" customHeight="false" outlineLevel="0" collapsed="false">
      <c r="A1432" s="250" t="n">
        <v>2487</v>
      </c>
      <c r="B1432" s="250" t="s">
        <v>2960</v>
      </c>
      <c r="C1432" s="250" t="s">
        <v>232</v>
      </c>
      <c r="D1432" s="250" t="s">
        <v>236</v>
      </c>
      <c r="E1432" s="251" t="s">
        <v>2961</v>
      </c>
      <c r="F1432" s="0" t="n">
        <v>9.58</v>
      </c>
    </row>
    <row r="1433" customFormat="false" ht="15" hidden="false" customHeight="false" outlineLevel="0" collapsed="false">
      <c r="A1433" s="250" t="n">
        <v>2483</v>
      </c>
      <c r="B1433" s="250" t="s">
        <v>2962</v>
      </c>
      <c r="C1433" s="250" t="s">
        <v>232</v>
      </c>
      <c r="D1433" s="250" t="s">
        <v>236</v>
      </c>
      <c r="E1433" s="251" t="s">
        <v>1238</v>
      </c>
      <c r="F1433" s="0" t="n">
        <v>58.2</v>
      </c>
    </row>
    <row r="1434" customFormat="false" ht="15" hidden="false" customHeight="false" outlineLevel="0" collapsed="false">
      <c r="A1434" s="250" t="n">
        <v>2528</v>
      </c>
      <c r="B1434" s="250" t="s">
        <v>2963</v>
      </c>
      <c r="C1434" s="250" t="s">
        <v>232</v>
      </c>
      <c r="D1434" s="250" t="s">
        <v>236</v>
      </c>
      <c r="E1434" s="251" t="s">
        <v>2964</v>
      </c>
      <c r="F1434" s="0" t="n">
        <v>24.5</v>
      </c>
    </row>
    <row r="1435" customFormat="false" ht="15" hidden="false" customHeight="false" outlineLevel="0" collapsed="false">
      <c r="A1435" s="250" t="n">
        <v>2489</v>
      </c>
      <c r="B1435" s="250" t="s">
        <v>2965</v>
      </c>
      <c r="C1435" s="250" t="s">
        <v>232</v>
      </c>
      <c r="D1435" s="250" t="s">
        <v>236</v>
      </c>
      <c r="E1435" s="251" t="s">
        <v>2966</v>
      </c>
      <c r="F1435" s="0" t="n">
        <v>9.2</v>
      </c>
    </row>
    <row r="1436" customFormat="false" ht="15" hidden="false" customHeight="false" outlineLevel="0" collapsed="false">
      <c r="A1436" s="250" t="n">
        <v>2488</v>
      </c>
      <c r="B1436" s="250" t="s">
        <v>2967</v>
      </c>
      <c r="C1436" s="250" t="s">
        <v>232</v>
      </c>
      <c r="D1436" s="250" t="s">
        <v>236</v>
      </c>
      <c r="E1436" s="251" t="s">
        <v>2968</v>
      </c>
      <c r="F1436" s="0" t="n">
        <v>15.23</v>
      </c>
    </row>
    <row r="1437" customFormat="false" ht="15" hidden="false" customHeight="false" outlineLevel="0" collapsed="false">
      <c r="A1437" s="250" t="n">
        <v>2484</v>
      </c>
      <c r="B1437" s="250" t="s">
        <v>2969</v>
      </c>
      <c r="C1437" s="250" t="s">
        <v>232</v>
      </c>
      <c r="D1437" s="250" t="s">
        <v>236</v>
      </c>
      <c r="E1437" s="251" t="s">
        <v>2970</v>
      </c>
      <c r="F1437" s="0" t="n">
        <v>13.3</v>
      </c>
    </row>
    <row r="1438" customFormat="false" ht="15" hidden="false" customHeight="false" outlineLevel="0" collapsed="false">
      <c r="A1438" s="250" t="n">
        <v>2485</v>
      </c>
      <c r="B1438" s="250" t="s">
        <v>2971</v>
      </c>
      <c r="C1438" s="250" t="s">
        <v>232</v>
      </c>
      <c r="D1438" s="250" t="s">
        <v>236</v>
      </c>
      <c r="E1438" s="251" t="s">
        <v>2972</v>
      </c>
      <c r="F1438" s="0" t="n">
        <v>21.52</v>
      </c>
    </row>
    <row r="1439" customFormat="false" ht="15" hidden="false" customHeight="false" outlineLevel="0" collapsed="false">
      <c r="A1439" s="250" t="n">
        <v>38005</v>
      </c>
      <c r="B1439" s="250" t="s">
        <v>2973</v>
      </c>
      <c r="C1439" s="250" t="s">
        <v>232</v>
      </c>
      <c r="D1439" s="250" t="s">
        <v>244</v>
      </c>
      <c r="E1439" s="251" t="s">
        <v>2974</v>
      </c>
      <c r="F1439" s="0" t="n">
        <v>9.07</v>
      </c>
    </row>
    <row r="1440" customFormat="false" ht="15" hidden="false" customHeight="false" outlineLevel="0" collapsed="false">
      <c r="A1440" s="250" t="n">
        <v>38006</v>
      </c>
      <c r="B1440" s="250" t="s">
        <v>2975</v>
      </c>
      <c r="C1440" s="250" t="s">
        <v>232</v>
      </c>
      <c r="D1440" s="250" t="s">
        <v>244</v>
      </c>
      <c r="E1440" s="251" t="s">
        <v>2976</v>
      </c>
      <c r="F1440" s="0" t="n">
        <v>9.19</v>
      </c>
    </row>
    <row r="1441" customFormat="false" ht="15" hidden="false" customHeight="false" outlineLevel="0" collapsed="false">
      <c r="A1441" s="250" t="n">
        <v>38428</v>
      </c>
      <c r="B1441" s="250" t="s">
        <v>2977</v>
      </c>
      <c r="C1441" s="250" t="s">
        <v>232</v>
      </c>
      <c r="D1441" s="250" t="s">
        <v>244</v>
      </c>
      <c r="E1441" s="251" t="s">
        <v>2978</v>
      </c>
      <c r="F1441" s="0" t="n">
        <v>11.41</v>
      </c>
    </row>
    <row r="1442" customFormat="false" ht="15" hidden="false" customHeight="false" outlineLevel="0" collapsed="false">
      <c r="A1442" s="250" t="n">
        <v>38007</v>
      </c>
      <c r="B1442" s="250" t="s">
        <v>2979</v>
      </c>
      <c r="C1442" s="250" t="s">
        <v>232</v>
      </c>
      <c r="D1442" s="250" t="s">
        <v>244</v>
      </c>
      <c r="E1442" s="251" t="s">
        <v>2980</v>
      </c>
      <c r="F1442" s="0" t="n">
        <v>16.08</v>
      </c>
    </row>
    <row r="1443" customFormat="false" ht="15" hidden="false" customHeight="false" outlineLevel="0" collapsed="false">
      <c r="A1443" s="250" t="n">
        <v>38008</v>
      </c>
      <c r="B1443" s="250" t="s">
        <v>2981</v>
      </c>
      <c r="C1443" s="250" t="s">
        <v>232</v>
      </c>
      <c r="D1443" s="250" t="s">
        <v>244</v>
      </c>
      <c r="E1443" s="251" t="s">
        <v>2982</v>
      </c>
      <c r="F1443" s="0" t="n">
        <v>15.74</v>
      </c>
    </row>
    <row r="1444" customFormat="false" ht="15" hidden="false" customHeight="false" outlineLevel="0" collapsed="false">
      <c r="A1444" s="250" t="n">
        <v>38009</v>
      </c>
      <c r="B1444" s="250" t="s">
        <v>2983</v>
      </c>
      <c r="C1444" s="250" t="s">
        <v>232</v>
      </c>
      <c r="D1444" s="250" t="s">
        <v>244</v>
      </c>
      <c r="E1444" s="251" t="s">
        <v>2984</v>
      </c>
      <c r="F1444" s="0" t="n">
        <v>10.17</v>
      </c>
    </row>
    <row r="1445" customFormat="false" ht="15" hidden="false" customHeight="false" outlineLevel="0" collapsed="false">
      <c r="A1445" s="250" t="n">
        <v>39279</v>
      </c>
      <c r="B1445" s="250" t="s">
        <v>2985</v>
      </c>
      <c r="C1445" s="250" t="s">
        <v>232</v>
      </c>
      <c r="D1445" s="250" t="s">
        <v>244</v>
      </c>
      <c r="E1445" s="251" t="s">
        <v>2986</v>
      </c>
      <c r="F1445" s="0" t="n">
        <v>6.26</v>
      </c>
    </row>
    <row r="1446" customFormat="false" ht="15" hidden="false" customHeight="false" outlineLevel="0" collapsed="false">
      <c r="A1446" s="250" t="n">
        <v>38845</v>
      </c>
      <c r="B1446" s="250" t="s">
        <v>2987</v>
      </c>
      <c r="C1446" s="250" t="s">
        <v>232</v>
      </c>
      <c r="D1446" s="250" t="s">
        <v>244</v>
      </c>
      <c r="E1446" s="251" t="s">
        <v>2988</v>
      </c>
      <c r="F1446" s="0" t="n">
        <v>8.17</v>
      </c>
    </row>
    <row r="1447" customFormat="false" ht="15" hidden="false" customHeight="false" outlineLevel="0" collapsed="false">
      <c r="A1447" s="250" t="n">
        <v>39280</v>
      </c>
      <c r="B1447" s="250" t="s">
        <v>2989</v>
      </c>
      <c r="C1447" s="250" t="s">
        <v>232</v>
      </c>
      <c r="D1447" s="250" t="s">
        <v>244</v>
      </c>
      <c r="E1447" s="251" t="s">
        <v>2990</v>
      </c>
      <c r="F1447" s="0" t="n">
        <v>74.94</v>
      </c>
    </row>
    <row r="1448" customFormat="false" ht="15" hidden="false" customHeight="false" outlineLevel="0" collapsed="false">
      <c r="A1448" s="250" t="n">
        <v>39281</v>
      </c>
      <c r="B1448" s="250" t="s">
        <v>2991</v>
      </c>
      <c r="C1448" s="250" t="s">
        <v>232</v>
      </c>
      <c r="D1448" s="250" t="s">
        <v>244</v>
      </c>
      <c r="E1448" s="251" t="s">
        <v>2992</v>
      </c>
      <c r="F1448" s="0" t="n">
        <v>31.9</v>
      </c>
    </row>
    <row r="1449" customFormat="false" ht="15" hidden="false" customHeight="false" outlineLevel="0" collapsed="false">
      <c r="A1449" s="250" t="n">
        <v>38849</v>
      </c>
      <c r="B1449" s="250" t="s">
        <v>2993</v>
      </c>
      <c r="C1449" s="250" t="s">
        <v>232</v>
      </c>
      <c r="D1449" s="250" t="s">
        <v>244</v>
      </c>
      <c r="E1449" s="251" t="s">
        <v>2994</v>
      </c>
      <c r="F1449" s="0" t="n">
        <v>6.8</v>
      </c>
    </row>
    <row r="1450" customFormat="false" ht="15" hidden="false" customHeight="false" outlineLevel="0" collapsed="false">
      <c r="A1450" s="250" t="n">
        <v>39282</v>
      </c>
      <c r="B1450" s="250" t="s">
        <v>2995</v>
      </c>
      <c r="C1450" s="250" t="s">
        <v>232</v>
      </c>
      <c r="D1450" s="250" t="s">
        <v>244</v>
      </c>
      <c r="E1450" s="251" t="s">
        <v>2996</v>
      </c>
      <c r="F1450" s="0" t="n">
        <v>90.36</v>
      </c>
    </row>
    <row r="1451" customFormat="false" ht="15" hidden="false" customHeight="false" outlineLevel="0" collapsed="false">
      <c r="A1451" s="250" t="n">
        <v>38852</v>
      </c>
      <c r="B1451" s="250" t="s">
        <v>2997</v>
      </c>
      <c r="C1451" s="250" t="s">
        <v>232</v>
      </c>
      <c r="D1451" s="250" t="s">
        <v>244</v>
      </c>
      <c r="E1451" s="251" t="s">
        <v>2998</v>
      </c>
      <c r="F1451" s="0" t="n">
        <v>166.32</v>
      </c>
    </row>
    <row r="1452" customFormat="false" ht="15" hidden="false" customHeight="false" outlineLevel="0" collapsed="false">
      <c r="A1452" s="250" t="n">
        <v>38844</v>
      </c>
      <c r="B1452" s="250" t="s">
        <v>2999</v>
      </c>
      <c r="C1452" s="250" t="s">
        <v>232</v>
      </c>
      <c r="D1452" s="250" t="s">
        <v>244</v>
      </c>
      <c r="E1452" s="251" t="s">
        <v>3000</v>
      </c>
      <c r="F1452" s="0" t="n">
        <v>27.12</v>
      </c>
    </row>
    <row r="1453" customFormat="false" ht="15" hidden="false" customHeight="false" outlineLevel="0" collapsed="false">
      <c r="A1453" s="250" t="n">
        <v>38846</v>
      </c>
      <c r="B1453" s="250" t="s">
        <v>3001</v>
      </c>
      <c r="C1453" s="250" t="s">
        <v>232</v>
      </c>
      <c r="D1453" s="250" t="s">
        <v>244</v>
      </c>
      <c r="E1453" s="251" t="s">
        <v>3002</v>
      </c>
      <c r="F1453" s="0" t="n">
        <v>24.17</v>
      </c>
    </row>
    <row r="1454" customFormat="false" ht="15" hidden="false" customHeight="false" outlineLevel="0" collapsed="false">
      <c r="A1454" s="250" t="n">
        <v>38847</v>
      </c>
      <c r="B1454" s="250" t="s">
        <v>3003</v>
      </c>
      <c r="C1454" s="250" t="s">
        <v>232</v>
      </c>
      <c r="D1454" s="250" t="s">
        <v>244</v>
      </c>
      <c r="E1454" s="251" t="s">
        <v>3004</v>
      </c>
      <c r="F1454" s="0" t="n">
        <v>7.15</v>
      </c>
    </row>
    <row r="1455" customFormat="false" ht="15" hidden="false" customHeight="false" outlineLevel="0" collapsed="false">
      <c r="A1455" s="250" t="n">
        <v>38850</v>
      </c>
      <c r="B1455" s="250" t="s">
        <v>3005</v>
      </c>
      <c r="C1455" s="250" t="s">
        <v>232</v>
      </c>
      <c r="D1455" s="250" t="s">
        <v>244</v>
      </c>
      <c r="E1455" s="251" t="s">
        <v>3006</v>
      </c>
      <c r="F1455" s="0" t="n">
        <v>10.56</v>
      </c>
    </row>
    <row r="1456" customFormat="false" ht="15" hidden="false" customHeight="false" outlineLevel="0" collapsed="false">
      <c r="A1456" s="250" t="n">
        <v>38848</v>
      </c>
      <c r="B1456" s="250" t="s">
        <v>3007</v>
      </c>
      <c r="C1456" s="250" t="s">
        <v>232</v>
      </c>
      <c r="D1456" s="250" t="s">
        <v>244</v>
      </c>
      <c r="E1456" s="251" t="s">
        <v>3008</v>
      </c>
      <c r="F1456" s="0" t="n">
        <v>40.95</v>
      </c>
    </row>
    <row r="1457" customFormat="false" ht="15" hidden="false" customHeight="false" outlineLevel="0" collapsed="false">
      <c r="A1457" s="250" t="n">
        <v>38851</v>
      </c>
      <c r="B1457" s="250" t="s">
        <v>3009</v>
      </c>
      <c r="C1457" s="250" t="s">
        <v>232</v>
      </c>
      <c r="D1457" s="250" t="s">
        <v>244</v>
      </c>
      <c r="E1457" s="251" t="s">
        <v>3010</v>
      </c>
      <c r="F1457" s="0" t="n">
        <v>8.3</v>
      </c>
    </row>
    <row r="1458" customFormat="false" ht="15" hidden="false" customHeight="false" outlineLevel="0" collapsed="false">
      <c r="A1458" s="250" t="n">
        <v>38860</v>
      </c>
      <c r="B1458" s="250" t="s">
        <v>3011</v>
      </c>
      <c r="C1458" s="250" t="s">
        <v>232</v>
      </c>
      <c r="D1458" s="250" t="s">
        <v>244</v>
      </c>
      <c r="E1458" s="251" t="s">
        <v>2904</v>
      </c>
      <c r="F1458" s="0" t="n">
        <v>6.72</v>
      </c>
    </row>
    <row r="1459" customFormat="false" ht="15" hidden="false" customHeight="false" outlineLevel="0" collapsed="false">
      <c r="A1459" s="250" t="n">
        <v>38861</v>
      </c>
      <c r="B1459" s="250" t="s">
        <v>3012</v>
      </c>
      <c r="C1459" s="250" t="s">
        <v>232</v>
      </c>
      <c r="D1459" s="250" t="s">
        <v>244</v>
      </c>
      <c r="E1459" s="251" t="s">
        <v>3013</v>
      </c>
      <c r="F1459" s="0" t="n">
        <v>10.19</v>
      </c>
    </row>
    <row r="1460" customFormat="false" ht="15" hidden="false" customHeight="false" outlineLevel="0" collapsed="false">
      <c r="A1460" s="250" t="n">
        <v>38862</v>
      </c>
      <c r="B1460" s="250" t="s">
        <v>3014</v>
      </c>
      <c r="C1460" s="250" t="s">
        <v>232</v>
      </c>
      <c r="D1460" s="250" t="s">
        <v>244</v>
      </c>
      <c r="E1460" s="251" t="s">
        <v>382</v>
      </c>
      <c r="F1460" s="0" t="n">
        <v>17.73</v>
      </c>
    </row>
    <row r="1461" customFormat="false" ht="15" hidden="false" customHeight="false" outlineLevel="0" collapsed="false">
      <c r="A1461" s="250" t="n">
        <v>38863</v>
      </c>
      <c r="B1461" s="250" t="s">
        <v>3015</v>
      </c>
      <c r="C1461" s="250" t="s">
        <v>232</v>
      </c>
      <c r="D1461" s="250" t="s">
        <v>244</v>
      </c>
      <c r="E1461" s="251" t="s">
        <v>3016</v>
      </c>
      <c r="F1461" s="0" t="n">
        <v>1.16</v>
      </c>
    </row>
    <row r="1462" customFormat="false" ht="15" hidden="false" customHeight="false" outlineLevel="0" collapsed="false">
      <c r="A1462" s="250" t="n">
        <v>38865</v>
      </c>
      <c r="B1462" s="250" t="s">
        <v>3017</v>
      </c>
      <c r="C1462" s="250" t="s">
        <v>232</v>
      </c>
      <c r="D1462" s="250" t="s">
        <v>244</v>
      </c>
      <c r="E1462" s="251" t="s">
        <v>3018</v>
      </c>
      <c r="F1462" s="0" t="n">
        <v>2</v>
      </c>
    </row>
    <row r="1463" customFormat="false" ht="15" hidden="false" customHeight="false" outlineLevel="0" collapsed="false">
      <c r="A1463" s="250" t="n">
        <v>38864</v>
      </c>
      <c r="B1463" s="250" t="s">
        <v>3019</v>
      </c>
      <c r="C1463" s="250" t="s">
        <v>232</v>
      </c>
      <c r="D1463" s="250" t="s">
        <v>244</v>
      </c>
      <c r="E1463" s="251" t="s">
        <v>3020</v>
      </c>
      <c r="F1463" s="0" t="n">
        <v>5.52</v>
      </c>
    </row>
    <row r="1464" customFormat="false" ht="15" hidden="false" customHeight="false" outlineLevel="0" collapsed="false">
      <c r="A1464" s="250" t="n">
        <v>38866</v>
      </c>
      <c r="B1464" s="250" t="s">
        <v>3021</v>
      </c>
      <c r="C1464" s="250" t="s">
        <v>232</v>
      </c>
      <c r="D1464" s="250" t="s">
        <v>244</v>
      </c>
      <c r="E1464" s="251" t="s">
        <v>3022</v>
      </c>
      <c r="F1464" s="0" t="n">
        <v>9.05</v>
      </c>
    </row>
    <row r="1465" customFormat="false" ht="15" hidden="false" customHeight="false" outlineLevel="0" collapsed="false">
      <c r="A1465" s="250" t="n">
        <v>38868</v>
      </c>
      <c r="B1465" s="250" t="s">
        <v>3023</v>
      </c>
      <c r="C1465" s="250" t="s">
        <v>232</v>
      </c>
      <c r="D1465" s="250" t="s">
        <v>244</v>
      </c>
      <c r="E1465" s="251" t="s">
        <v>3024</v>
      </c>
      <c r="F1465" s="0" t="n">
        <v>12.14</v>
      </c>
    </row>
    <row r="1466" customFormat="false" ht="15" hidden="false" customHeight="false" outlineLevel="0" collapsed="false">
      <c r="A1466" s="250" t="n">
        <v>38853</v>
      </c>
      <c r="B1466" s="250" t="s">
        <v>3025</v>
      </c>
      <c r="C1466" s="250" t="s">
        <v>232</v>
      </c>
      <c r="D1466" s="250" t="s">
        <v>244</v>
      </c>
      <c r="E1466" s="251" t="s">
        <v>3026</v>
      </c>
      <c r="F1466" s="0" t="n">
        <v>3.62</v>
      </c>
    </row>
    <row r="1467" customFormat="false" ht="15" hidden="false" customHeight="false" outlineLevel="0" collapsed="false">
      <c r="A1467" s="250" t="n">
        <v>38854</v>
      </c>
      <c r="B1467" s="250" t="s">
        <v>3027</v>
      </c>
      <c r="C1467" s="250" t="s">
        <v>232</v>
      </c>
      <c r="D1467" s="250" t="s">
        <v>244</v>
      </c>
      <c r="E1467" s="251" t="s">
        <v>3028</v>
      </c>
      <c r="F1467" s="0" t="n">
        <v>19.05</v>
      </c>
    </row>
    <row r="1468" customFormat="false" ht="15" hidden="false" customHeight="false" outlineLevel="0" collapsed="false">
      <c r="A1468" s="250" t="n">
        <v>38855</v>
      </c>
      <c r="B1468" s="250" t="s">
        <v>3029</v>
      </c>
      <c r="C1468" s="250" t="s">
        <v>232</v>
      </c>
      <c r="D1468" s="250" t="s">
        <v>244</v>
      </c>
      <c r="E1468" s="251" t="s">
        <v>3030</v>
      </c>
      <c r="F1468" s="0" t="n">
        <v>23.64</v>
      </c>
    </row>
    <row r="1469" customFormat="false" ht="15" hidden="false" customHeight="false" outlineLevel="0" collapsed="false">
      <c r="A1469" s="250" t="n">
        <v>38856</v>
      </c>
      <c r="B1469" s="250" t="s">
        <v>3031</v>
      </c>
      <c r="C1469" s="250" t="s">
        <v>232</v>
      </c>
      <c r="D1469" s="250" t="s">
        <v>244</v>
      </c>
      <c r="E1469" s="251" t="s">
        <v>3032</v>
      </c>
      <c r="F1469" s="0" t="n">
        <v>4.25</v>
      </c>
    </row>
    <row r="1470" customFormat="false" ht="15" hidden="false" customHeight="false" outlineLevel="0" collapsed="false">
      <c r="A1470" s="250" t="n">
        <v>38857</v>
      </c>
      <c r="B1470" s="250" t="s">
        <v>3033</v>
      </c>
      <c r="C1470" s="250" t="s">
        <v>232</v>
      </c>
      <c r="D1470" s="250" t="s">
        <v>244</v>
      </c>
      <c r="E1470" s="251" t="s">
        <v>3034</v>
      </c>
      <c r="F1470" s="0" t="n">
        <v>32.17</v>
      </c>
    </row>
    <row r="1471" customFormat="false" ht="15" hidden="false" customHeight="false" outlineLevel="0" collapsed="false">
      <c r="A1471" s="250" t="n">
        <v>38858</v>
      </c>
      <c r="B1471" s="250" t="s">
        <v>3035</v>
      </c>
      <c r="C1471" s="250" t="s">
        <v>232</v>
      </c>
      <c r="D1471" s="250" t="s">
        <v>244</v>
      </c>
      <c r="E1471" s="251" t="s">
        <v>3036</v>
      </c>
      <c r="F1471" s="0" t="n">
        <v>4.49</v>
      </c>
    </row>
    <row r="1472" customFormat="false" ht="15" hidden="false" customHeight="false" outlineLevel="0" collapsed="false">
      <c r="A1472" s="250" t="n">
        <v>38859</v>
      </c>
      <c r="B1472" s="250" t="s">
        <v>3037</v>
      </c>
      <c r="C1472" s="250" t="s">
        <v>232</v>
      </c>
      <c r="D1472" s="250" t="s">
        <v>244</v>
      </c>
      <c r="E1472" s="251" t="s">
        <v>3038</v>
      </c>
      <c r="F1472" s="0" t="n">
        <v>5.6</v>
      </c>
    </row>
    <row r="1473" customFormat="false" ht="15" hidden="false" customHeight="false" outlineLevel="0" collapsed="false">
      <c r="A1473" s="250" t="n">
        <v>3104</v>
      </c>
      <c r="B1473" s="250" t="s">
        <v>3039</v>
      </c>
      <c r="C1473" s="250" t="s">
        <v>3040</v>
      </c>
      <c r="D1473" s="250" t="s">
        <v>236</v>
      </c>
      <c r="E1473" s="251" t="s">
        <v>3041</v>
      </c>
      <c r="F1473" s="0" t="n">
        <v>7.86</v>
      </c>
    </row>
    <row r="1474" customFormat="false" ht="15" hidden="false" customHeight="false" outlineLevel="0" collapsed="false">
      <c r="A1474" s="250" t="n">
        <v>1607</v>
      </c>
      <c r="B1474" s="250" t="s">
        <v>3042</v>
      </c>
      <c r="C1474" s="250" t="s">
        <v>3040</v>
      </c>
      <c r="D1474" s="250" t="s">
        <v>236</v>
      </c>
      <c r="E1474" s="251" t="s">
        <v>272</v>
      </c>
      <c r="F1474" s="0" t="n">
        <v>3.17</v>
      </c>
    </row>
    <row r="1475" customFormat="false" ht="15" hidden="false" customHeight="false" outlineLevel="0" collapsed="false">
      <c r="A1475" s="250" t="n">
        <v>38169</v>
      </c>
      <c r="B1475" s="250" t="s">
        <v>3043</v>
      </c>
      <c r="C1475" s="250" t="s">
        <v>3040</v>
      </c>
      <c r="D1475" s="250" t="s">
        <v>236</v>
      </c>
      <c r="E1475" s="251" t="s">
        <v>3044</v>
      </c>
      <c r="F1475" s="0" t="n">
        <v>11.74</v>
      </c>
    </row>
    <row r="1476" customFormat="false" ht="15" hidden="false" customHeight="false" outlineLevel="0" collapsed="false">
      <c r="A1476" s="250" t="n">
        <v>6142</v>
      </c>
      <c r="B1476" s="250" t="s">
        <v>3045</v>
      </c>
      <c r="C1476" s="250" t="s">
        <v>232</v>
      </c>
      <c r="D1476" s="250" t="s">
        <v>236</v>
      </c>
      <c r="E1476" s="251" t="s">
        <v>3046</v>
      </c>
      <c r="F1476" s="0" t="n">
        <v>17.75</v>
      </c>
    </row>
    <row r="1477" customFormat="false" ht="15" hidden="false" customHeight="false" outlineLevel="0" collapsed="false">
      <c r="A1477" s="250" t="n">
        <v>11686</v>
      </c>
      <c r="B1477" s="250" t="s">
        <v>3047</v>
      </c>
      <c r="C1477" s="250" t="s">
        <v>232</v>
      </c>
      <c r="D1477" s="250" t="s">
        <v>236</v>
      </c>
      <c r="E1477" s="251" t="s">
        <v>3048</v>
      </c>
      <c r="F1477" s="0" t="n">
        <v>5.63</v>
      </c>
    </row>
    <row r="1478" customFormat="false" ht="15" hidden="false" customHeight="false" outlineLevel="0" collapsed="false">
      <c r="A1478" s="250" t="n">
        <v>37598</v>
      </c>
      <c r="B1478" s="250" t="s">
        <v>3049</v>
      </c>
      <c r="C1478" s="250" t="s">
        <v>232</v>
      </c>
      <c r="D1478" s="250" t="s">
        <v>244</v>
      </c>
      <c r="E1478" s="251" t="s">
        <v>1169</v>
      </c>
      <c r="F1478" s="0" t="n">
        <v>3.61</v>
      </c>
    </row>
    <row r="1479" customFormat="false" ht="15" hidden="false" customHeight="false" outlineLevel="0" collapsed="false">
      <c r="A1479" s="250" t="n">
        <v>25398</v>
      </c>
      <c r="B1479" s="250" t="s">
        <v>3050</v>
      </c>
      <c r="C1479" s="250" t="s">
        <v>232</v>
      </c>
      <c r="D1479" s="250" t="s">
        <v>244</v>
      </c>
      <c r="E1479" s="251" t="s">
        <v>3051</v>
      </c>
      <c r="F1479" s="0" t="n">
        <v>1.23</v>
      </c>
    </row>
    <row r="1480" customFormat="false" ht="15" hidden="false" customHeight="false" outlineLevel="0" collapsed="false">
      <c r="A1480" s="250" t="n">
        <v>25399</v>
      </c>
      <c r="B1480" s="250" t="s">
        <v>3052</v>
      </c>
      <c r="C1480" s="250" t="s">
        <v>232</v>
      </c>
      <c r="D1480" s="250" t="s">
        <v>244</v>
      </c>
      <c r="E1480" s="251" t="s">
        <v>3053</v>
      </c>
      <c r="F1480" s="0" t="n">
        <v>2.57</v>
      </c>
    </row>
    <row r="1481" customFormat="false" ht="15" hidden="false" customHeight="false" outlineLevel="0" collapsed="false">
      <c r="A1481" s="250" t="n">
        <v>43440</v>
      </c>
      <c r="B1481" s="250" t="s">
        <v>3054</v>
      </c>
      <c r="C1481" s="250" t="s">
        <v>232</v>
      </c>
      <c r="D1481" s="250" t="s">
        <v>236</v>
      </c>
      <c r="E1481" s="251" t="s">
        <v>3055</v>
      </c>
      <c r="F1481" s="0" t="n">
        <v>14.18</v>
      </c>
    </row>
    <row r="1482" customFormat="false" ht="15" hidden="false" customHeight="false" outlineLevel="0" collapsed="false">
      <c r="A1482" s="250" t="n">
        <v>10667</v>
      </c>
      <c r="B1482" s="250" t="s">
        <v>3056</v>
      </c>
      <c r="C1482" s="250" t="s">
        <v>232</v>
      </c>
      <c r="D1482" s="250" t="s">
        <v>244</v>
      </c>
      <c r="E1482" s="251" t="s">
        <v>3057</v>
      </c>
      <c r="F1482" s="0" t="n">
        <v>6.24</v>
      </c>
    </row>
    <row r="1483" customFormat="false" ht="15" hidden="false" customHeight="false" outlineLevel="0" collapsed="false">
      <c r="A1483" s="250" t="n">
        <v>1613</v>
      </c>
      <c r="B1483" s="250" t="s">
        <v>3058</v>
      </c>
      <c r="C1483" s="250" t="s">
        <v>232</v>
      </c>
      <c r="D1483" s="250" t="s">
        <v>236</v>
      </c>
      <c r="E1483" s="251" t="s">
        <v>3059</v>
      </c>
      <c r="F1483" s="0" t="n">
        <v>1.44</v>
      </c>
    </row>
    <row r="1484" customFormat="false" ht="15" hidden="false" customHeight="false" outlineLevel="0" collapsed="false">
      <c r="A1484" s="250" t="n">
        <v>1626</v>
      </c>
      <c r="B1484" s="250" t="s">
        <v>3060</v>
      </c>
      <c r="C1484" s="250" t="s">
        <v>232</v>
      </c>
      <c r="D1484" s="250" t="s">
        <v>236</v>
      </c>
      <c r="E1484" s="251" t="s">
        <v>3061</v>
      </c>
      <c r="F1484" s="0" t="n">
        <v>20.59</v>
      </c>
    </row>
    <row r="1485" customFormat="false" ht="15" hidden="false" customHeight="false" outlineLevel="0" collapsed="false">
      <c r="A1485" s="250" t="n">
        <v>1625</v>
      </c>
      <c r="B1485" s="250" t="s">
        <v>3062</v>
      </c>
      <c r="C1485" s="250" t="s">
        <v>232</v>
      </c>
      <c r="D1485" s="250" t="s">
        <v>236</v>
      </c>
      <c r="E1485" s="251" t="s">
        <v>3063</v>
      </c>
      <c r="F1485" s="0" t="n">
        <v>32.28</v>
      </c>
    </row>
    <row r="1486" customFormat="false" ht="15" hidden="false" customHeight="false" outlineLevel="0" collapsed="false">
      <c r="A1486" s="250" t="n">
        <v>1622</v>
      </c>
      <c r="B1486" s="250" t="s">
        <v>3064</v>
      </c>
      <c r="C1486" s="250" t="s">
        <v>232</v>
      </c>
      <c r="D1486" s="250" t="s">
        <v>236</v>
      </c>
      <c r="E1486" s="251" t="s">
        <v>3065</v>
      </c>
      <c r="F1486" s="0" t="n">
        <v>13.74</v>
      </c>
    </row>
    <row r="1487" customFormat="false" ht="15" hidden="false" customHeight="false" outlineLevel="0" collapsed="false">
      <c r="A1487" s="250" t="n">
        <v>1620</v>
      </c>
      <c r="B1487" s="250" t="s">
        <v>3066</v>
      </c>
      <c r="C1487" s="250" t="s">
        <v>232</v>
      </c>
      <c r="D1487" s="250" t="s">
        <v>236</v>
      </c>
      <c r="E1487" s="251" t="s">
        <v>3067</v>
      </c>
      <c r="F1487" s="0" t="n">
        <v>16.87</v>
      </c>
    </row>
    <row r="1488" customFormat="false" ht="15" hidden="false" customHeight="false" outlineLevel="0" collapsed="false">
      <c r="A1488" s="250" t="n">
        <v>1629</v>
      </c>
      <c r="B1488" s="250" t="s">
        <v>3068</v>
      </c>
      <c r="C1488" s="250" t="s">
        <v>232</v>
      </c>
      <c r="D1488" s="250" t="s">
        <v>236</v>
      </c>
      <c r="E1488" s="251" t="s">
        <v>3069</v>
      </c>
      <c r="F1488" s="0" t="n">
        <v>15.8</v>
      </c>
    </row>
    <row r="1489" customFormat="false" ht="15" hidden="false" customHeight="false" outlineLevel="0" collapsed="false">
      <c r="A1489" s="250" t="n">
        <v>1627</v>
      </c>
      <c r="B1489" s="250" t="s">
        <v>3070</v>
      </c>
      <c r="C1489" s="250" t="s">
        <v>232</v>
      </c>
      <c r="D1489" s="250" t="s">
        <v>236</v>
      </c>
      <c r="E1489" s="251" t="s">
        <v>3071</v>
      </c>
      <c r="F1489" s="0" t="n">
        <v>25.82</v>
      </c>
    </row>
    <row r="1490" customFormat="false" ht="15" hidden="false" customHeight="false" outlineLevel="0" collapsed="false">
      <c r="A1490" s="250" t="n">
        <v>1623</v>
      </c>
      <c r="B1490" s="250" t="s">
        <v>3072</v>
      </c>
      <c r="C1490" s="250" t="s">
        <v>232</v>
      </c>
      <c r="D1490" s="250" t="s">
        <v>236</v>
      </c>
      <c r="E1490" s="251" t="s">
        <v>3073</v>
      </c>
      <c r="F1490" s="0" t="n">
        <v>103.98</v>
      </c>
    </row>
    <row r="1491" customFormat="false" ht="15" hidden="false" customHeight="false" outlineLevel="0" collapsed="false">
      <c r="A1491" s="250" t="n">
        <v>1619</v>
      </c>
      <c r="B1491" s="250" t="s">
        <v>3074</v>
      </c>
      <c r="C1491" s="250" t="s">
        <v>232</v>
      </c>
      <c r="D1491" s="250" t="s">
        <v>236</v>
      </c>
      <c r="E1491" s="251" t="s">
        <v>3075</v>
      </c>
      <c r="F1491" s="0" t="n">
        <v>127.08</v>
      </c>
    </row>
    <row r="1492" customFormat="false" ht="15" hidden="false" customHeight="false" outlineLevel="0" collapsed="false">
      <c r="A1492" s="250" t="n">
        <v>1630</v>
      </c>
      <c r="B1492" s="250" t="s">
        <v>3076</v>
      </c>
      <c r="C1492" s="250" t="s">
        <v>232</v>
      </c>
      <c r="D1492" s="250" t="s">
        <v>236</v>
      </c>
      <c r="E1492" s="251" t="s">
        <v>3077</v>
      </c>
      <c r="F1492" s="0" t="n">
        <v>10.52</v>
      </c>
    </row>
    <row r="1493" customFormat="false" ht="15" hidden="false" customHeight="false" outlineLevel="0" collapsed="false">
      <c r="A1493" s="250" t="n">
        <v>1616</v>
      </c>
      <c r="B1493" s="250" t="s">
        <v>3078</v>
      </c>
      <c r="C1493" s="250" t="s">
        <v>232</v>
      </c>
      <c r="D1493" s="250" t="s">
        <v>236</v>
      </c>
      <c r="E1493" s="251" t="s">
        <v>3079</v>
      </c>
      <c r="F1493" s="0" t="n">
        <v>15.23</v>
      </c>
    </row>
    <row r="1494" customFormat="false" ht="15" hidden="false" customHeight="false" outlineLevel="0" collapsed="false">
      <c r="A1494" s="250" t="n">
        <v>1614</v>
      </c>
      <c r="B1494" s="250" t="s">
        <v>3080</v>
      </c>
      <c r="C1494" s="250" t="s">
        <v>232</v>
      </c>
      <c r="D1494" s="250" t="s">
        <v>236</v>
      </c>
      <c r="E1494" s="251" t="s">
        <v>3081</v>
      </c>
      <c r="F1494" s="0" t="n">
        <v>13.65</v>
      </c>
    </row>
    <row r="1495" customFormat="false" ht="15" hidden="false" customHeight="false" outlineLevel="0" collapsed="false">
      <c r="A1495" s="250" t="n">
        <v>1617</v>
      </c>
      <c r="B1495" s="250" t="s">
        <v>3082</v>
      </c>
      <c r="C1495" s="250" t="s">
        <v>232</v>
      </c>
      <c r="D1495" s="250" t="s">
        <v>236</v>
      </c>
      <c r="E1495" s="251" t="s">
        <v>3083</v>
      </c>
      <c r="F1495" s="0" t="n">
        <v>17.96</v>
      </c>
    </row>
    <row r="1496" customFormat="false" ht="15" hidden="false" customHeight="false" outlineLevel="0" collapsed="false">
      <c r="A1496" s="250" t="n">
        <v>1621</v>
      </c>
      <c r="B1496" s="250" t="s">
        <v>3084</v>
      </c>
      <c r="C1496" s="250" t="s">
        <v>232</v>
      </c>
      <c r="D1496" s="250" t="s">
        <v>236</v>
      </c>
      <c r="E1496" s="251" t="s">
        <v>3085</v>
      </c>
      <c r="F1496" s="0" t="n">
        <v>15.39</v>
      </c>
    </row>
    <row r="1497" customFormat="false" ht="15" hidden="false" customHeight="false" outlineLevel="0" collapsed="false">
      <c r="A1497" s="250" t="n">
        <v>1624</v>
      </c>
      <c r="B1497" s="250" t="s">
        <v>3086</v>
      </c>
      <c r="C1497" s="250" t="s">
        <v>232</v>
      </c>
      <c r="D1497" s="250" t="s">
        <v>236</v>
      </c>
      <c r="E1497" s="251" t="s">
        <v>3087</v>
      </c>
      <c r="F1497" s="0" t="n">
        <v>18.39</v>
      </c>
    </row>
    <row r="1498" customFormat="false" ht="15" hidden="false" customHeight="false" outlineLevel="0" collapsed="false">
      <c r="A1498" s="250" t="n">
        <v>1615</v>
      </c>
      <c r="B1498" s="250" t="s">
        <v>3088</v>
      </c>
      <c r="C1498" s="250" t="s">
        <v>232</v>
      </c>
      <c r="D1498" s="250" t="s">
        <v>236</v>
      </c>
      <c r="E1498" s="251" t="s">
        <v>3089</v>
      </c>
      <c r="F1498" s="0" t="n">
        <v>25.02</v>
      </c>
    </row>
    <row r="1499" customFormat="false" ht="15" hidden="false" customHeight="false" outlineLevel="0" collapsed="false">
      <c r="A1499" s="250" t="n">
        <v>1612</v>
      </c>
      <c r="B1499" s="250" t="s">
        <v>3090</v>
      </c>
      <c r="C1499" s="250" t="s">
        <v>232</v>
      </c>
      <c r="D1499" s="250" t="s">
        <v>233</v>
      </c>
      <c r="E1499" s="251" t="s">
        <v>3091</v>
      </c>
      <c r="F1499" s="0" t="n">
        <v>7.69</v>
      </c>
    </row>
    <row r="1500" customFormat="false" ht="15" hidden="false" customHeight="false" outlineLevel="0" collapsed="false">
      <c r="A1500" s="250" t="n">
        <v>1618</v>
      </c>
      <c r="B1500" s="250" t="s">
        <v>3092</v>
      </c>
      <c r="C1500" s="250" t="s">
        <v>232</v>
      </c>
      <c r="D1500" s="250" t="s">
        <v>236</v>
      </c>
      <c r="E1500" s="251" t="s">
        <v>3093</v>
      </c>
      <c r="F1500" s="0" t="n">
        <v>8.41</v>
      </c>
    </row>
    <row r="1501" customFormat="false" ht="15" hidden="false" customHeight="false" outlineLevel="0" collapsed="false">
      <c r="A1501" s="250" t="n">
        <v>14211</v>
      </c>
      <c r="B1501" s="250" t="s">
        <v>3094</v>
      </c>
      <c r="C1501" s="250" t="s">
        <v>232</v>
      </c>
      <c r="D1501" s="250" t="s">
        <v>244</v>
      </c>
      <c r="E1501" s="251" t="s">
        <v>462</v>
      </c>
      <c r="F1501" s="0" t="n">
        <v>10.35</v>
      </c>
    </row>
    <row r="1502" customFormat="false" ht="15" hidden="false" customHeight="false" outlineLevel="0" collapsed="false">
      <c r="A1502" s="250" t="n">
        <v>43657</v>
      </c>
      <c r="B1502" s="250" t="s">
        <v>3095</v>
      </c>
      <c r="C1502" s="250" t="s">
        <v>253</v>
      </c>
      <c r="D1502" s="250" t="s">
        <v>244</v>
      </c>
      <c r="E1502" s="251" t="s">
        <v>3096</v>
      </c>
      <c r="F1502" s="0" t="n">
        <v>14.38</v>
      </c>
    </row>
    <row r="1503" customFormat="false" ht="15" hidden="false" customHeight="false" outlineLevel="0" collapsed="false">
      <c r="A1503" s="250" t="n">
        <v>34500</v>
      </c>
      <c r="B1503" s="250" t="s">
        <v>3097</v>
      </c>
      <c r="C1503" s="250" t="s">
        <v>575</v>
      </c>
      <c r="D1503" s="250" t="s">
        <v>236</v>
      </c>
      <c r="E1503" s="251" t="s">
        <v>3098</v>
      </c>
      <c r="F1503" s="0" t="n">
        <v>12.03</v>
      </c>
    </row>
    <row r="1504" customFormat="false" ht="15" hidden="false" customHeight="false" outlineLevel="0" collapsed="false">
      <c r="A1504" s="250" t="n">
        <v>40934</v>
      </c>
      <c r="B1504" s="250" t="s">
        <v>3099</v>
      </c>
      <c r="C1504" s="250" t="s">
        <v>578</v>
      </c>
      <c r="D1504" s="250" t="s">
        <v>236</v>
      </c>
      <c r="E1504" s="251" t="s">
        <v>3100</v>
      </c>
      <c r="F1504" s="0" t="n">
        <v>21.86</v>
      </c>
    </row>
    <row r="1505" customFormat="false" ht="15" hidden="false" customHeight="false" outlineLevel="0" collapsed="false">
      <c r="A1505" s="250" t="n">
        <v>38200</v>
      </c>
      <c r="B1505" s="250" t="s">
        <v>3101</v>
      </c>
      <c r="C1505" s="250" t="s">
        <v>3102</v>
      </c>
      <c r="D1505" s="250" t="s">
        <v>236</v>
      </c>
      <c r="E1505" s="251" t="s">
        <v>3103</v>
      </c>
      <c r="F1505" s="0" t="n">
        <v>6.18</v>
      </c>
    </row>
    <row r="1506" customFormat="false" ht="15" hidden="false" customHeight="false" outlineLevel="0" collapsed="false">
      <c r="A1506" s="250" t="n">
        <v>39269</v>
      </c>
      <c r="B1506" s="250" t="s">
        <v>3104</v>
      </c>
      <c r="C1506" s="250" t="s">
        <v>253</v>
      </c>
      <c r="D1506" s="250" t="s">
        <v>236</v>
      </c>
      <c r="E1506" s="251" t="s">
        <v>3105</v>
      </c>
      <c r="F1506" s="0" t="n">
        <v>8.32</v>
      </c>
    </row>
    <row r="1507" customFormat="false" ht="15" hidden="false" customHeight="false" outlineLevel="0" collapsed="false">
      <c r="A1507" s="250" t="n">
        <v>11889</v>
      </c>
      <c r="B1507" s="250" t="s">
        <v>3106</v>
      </c>
      <c r="C1507" s="250" t="s">
        <v>253</v>
      </c>
      <c r="D1507" s="250" t="s">
        <v>236</v>
      </c>
      <c r="E1507" s="251" t="s">
        <v>280</v>
      </c>
      <c r="F1507" s="0" t="n">
        <v>7.01</v>
      </c>
    </row>
    <row r="1508" customFormat="false" ht="15" hidden="false" customHeight="false" outlineLevel="0" collapsed="false">
      <c r="A1508" s="250" t="n">
        <v>39270</v>
      </c>
      <c r="B1508" s="250" t="s">
        <v>3107</v>
      </c>
      <c r="C1508" s="250" t="s">
        <v>253</v>
      </c>
      <c r="D1508" s="250" t="s">
        <v>236</v>
      </c>
      <c r="E1508" s="251" t="s">
        <v>1782</v>
      </c>
      <c r="F1508" s="0" t="n">
        <v>8.05</v>
      </c>
    </row>
    <row r="1509" customFormat="false" ht="15" hidden="false" customHeight="false" outlineLevel="0" collapsed="false">
      <c r="A1509" s="250" t="n">
        <v>11890</v>
      </c>
      <c r="B1509" s="250" t="s">
        <v>3108</v>
      </c>
      <c r="C1509" s="250" t="s">
        <v>253</v>
      </c>
      <c r="D1509" s="250" t="s">
        <v>236</v>
      </c>
      <c r="E1509" s="251" t="s">
        <v>1906</v>
      </c>
      <c r="F1509" s="0" t="n">
        <v>10.94</v>
      </c>
    </row>
    <row r="1510" customFormat="false" ht="15" hidden="false" customHeight="false" outlineLevel="0" collapsed="false">
      <c r="A1510" s="250" t="n">
        <v>11891</v>
      </c>
      <c r="B1510" s="250" t="s">
        <v>3109</v>
      </c>
      <c r="C1510" s="250" t="s">
        <v>253</v>
      </c>
      <c r="D1510" s="250" t="s">
        <v>236</v>
      </c>
      <c r="E1510" s="251" t="s">
        <v>3110</v>
      </c>
      <c r="F1510" s="0" t="n">
        <v>16.72</v>
      </c>
    </row>
    <row r="1511" customFormat="false" ht="15" hidden="false" customHeight="false" outlineLevel="0" collapsed="false">
      <c r="A1511" s="250" t="n">
        <v>11892</v>
      </c>
      <c r="B1511" s="250" t="s">
        <v>3111</v>
      </c>
      <c r="C1511" s="250" t="s">
        <v>253</v>
      </c>
      <c r="D1511" s="250" t="s">
        <v>236</v>
      </c>
      <c r="E1511" s="251" t="s">
        <v>689</v>
      </c>
      <c r="F1511" s="0" t="n">
        <v>11.77</v>
      </c>
    </row>
    <row r="1512" customFormat="false" ht="15" hidden="false" customHeight="false" outlineLevel="0" collapsed="false">
      <c r="A1512" s="250" t="n">
        <v>37601</v>
      </c>
      <c r="B1512" s="250" t="s">
        <v>3112</v>
      </c>
      <c r="C1512" s="250" t="s">
        <v>253</v>
      </c>
      <c r="D1512" s="250" t="s">
        <v>244</v>
      </c>
      <c r="E1512" s="251" t="s">
        <v>368</v>
      </c>
      <c r="F1512" s="0" t="n">
        <v>19.62</v>
      </c>
    </row>
    <row r="1513" customFormat="false" ht="15" hidden="false" customHeight="false" outlineLevel="0" collapsed="false">
      <c r="A1513" s="250" t="n">
        <v>1634</v>
      </c>
      <c r="B1513" s="250" t="s">
        <v>3113</v>
      </c>
      <c r="C1513" s="250" t="s">
        <v>253</v>
      </c>
      <c r="D1513" s="250" t="s">
        <v>244</v>
      </c>
      <c r="E1513" s="251" t="s">
        <v>386</v>
      </c>
      <c r="F1513" s="0" t="n">
        <v>6.34</v>
      </c>
    </row>
    <row r="1514" customFormat="false" ht="15" hidden="false" customHeight="false" outlineLevel="0" collapsed="false">
      <c r="A1514" s="250" t="n">
        <v>5086</v>
      </c>
      <c r="B1514" s="250" t="s">
        <v>3114</v>
      </c>
      <c r="C1514" s="250" t="s">
        <v>352</v>
      </c>
      <c r="D1514" s="250" t="s">
        <v>236</v>
      </c>
      <c r="E1514" s="251" t="s">
        <v>3115</v>
      </c>
      <c r="F1514" s="0" t="n">
        <v>8.66</v>
      </c>
    </row>
    <row r="1515" customFormat="false" ht="15" hidden="false" customHeight="false" outlineLevel="0" collapsed="false">
      <c r="A1515" s="250" t="n">
        <v>11280</v>
      </c>
      <c r="B1515" s="250" t="s">
        <v>3116</v>
      </c>
      <c r="C1515" s="250" t="s">
        <v>232</v>
      </c>
      <c r="D1515" s="250" t="s">
        <v>236</v>
      </c>
      <c r="E1515" s="251" t="s">
        <v>3117</v>
      </c>
      <c r="F1515" s="0" t="n">
        <v>6.42</v>
      </c>
    </row>
    <row r="1516" customFormat="false" ht="15" hidden="false" customHeight="false" outlineLevel="0" collapsed="false">
      <c r="A1516" s="250" t="n">
        <v>40519</v>
      </c>
      <c r="B1516" s="250" t="s">
        <v>3118</v>
      </c>
      <c r="C1516" s="250" t="s">
        <v>232</v>
      </c>
      <c r="D1516" s="250" t="s">
        <v>236</v>
      </c>
      <c r="E1516" s="251" t="s">
        <v>3119</v>
      </c>
      <c r="F1516" s="0" t="n">
        <v>10.32</v>
      </c>
    </row>
    <row r="1517" customFormat="false" ht="15" hidden="false" customHeight="false" outlineLevel="0" collapsed="false">
      <c r="A1517" s="250" t="n">
        <v>39869</v>
      </c>
      <c r="B1517" s="250" t="s">
        <v>3120</v>
      </c>
      <c r="C1517" s="250" t="s">
        <v>232</v>
      </c>
      <c r="D1517" s="250" t="s">
        <v>244</v>
      </c>
      <c r="E1517" s="251" t="s">
        <v>1502</v>
      </c>
      <c r="F1517" s="0" t="n">
        <v>13.65</v>
      </c>
    </row>
    <row r="1518" customFormat="false" ht="15" hidden="false" customHeight="false" outlineLevel="0" collapsed="false">
      <c r="A1518" s="250" t="n">
        <v>39870</v>
      </c>
      <c r="B1518" s="250" t="s">
        <v>3121</v>
      </c>
      <c r="C1518" s="250" t="s">
        <v>232</v>
      </c>
      <c r="D1518" s="250" t="s">
        <v>244</v>
      </c>
      <c r="E1518" s="251" t="s">
        <v>2648</v>
      </c>
      <c r="F1518" s="0" t="n">
        <v>12.41</v>
      </c>
    </row>
    <row r="1519" customFormat="false" ht="15" hidden="false" customHeight="false" outlineLevel="0" collapsed="false">
      <c r="A1519" s="250" t="n">
        <v>39871</v>
      </c>
      <c r="B1519" s="250" t="s">
        <v>3122</v>
      </c>
      <c r="C1519" s="250" t="s">
        <v>232</v>
      </c>
      <c r="D1519" s="250" t="s">
        <v>244</v>
      </c>
      <c r="E1519" s="251" t="s">
        <v>3123</v>
      </c>
      <c r="F1519" s="0" t="n">
        <v>20.1</v>
      </c>
    </row>
    <row r="1520" customFormat="false" ht="15" hidden="false" customHeight="false" outlineLevel="0" collapsed="false">
      <c r="A1520" s="250" t="n">
        <v>12722</v>
      </c>
      <c r="B1520" s="250" t="s">
        <v>3124</v>
      </c>
      <c r="C1520" s="250" t="s">
        <v>232</v>
      </c>
      <c r="D1520" s="250" t="s">
        <v>244</v>
      </c>
      <c r="E1520" s="251" t="s">
        <v>3125</v>
      </c>
      <c r="F1520" s="0" t="n">
        <v>0.16</v>
      </c>
    </row>
    <row r="1521" customFormat="false" ht="15" hidden="false" customHeight="false" outlineLevel="0" collapsed="false">
      <c r="A1521" s="250" t="n">
        <v>12714</v>
      </c>
      <c r="B1521" s="250" t="s">
        <v>3126</v>
      </c>
      <c r="C1521" s="250" t="s">
        <v>232</v>
      </c>
      <c r="D1521" s="250" t="s">
        <v>244</v>
      </c>
      <c r="E1521" s="251" t="s">
        <v>3127</v>
      </c>
      <c r="F1521" s="0" t="n">
        <v>15.98</v>
      </c>
    </row>
    <row r="1522" customFormat="false" ht="15" hidden="false" customHeight="false" outlineLevel="0" collapsed="false">
      <c r="A1522" s="250" t="n">
        <v>12715</v>
      </c>
      <c r="B1522" s="250" t="s">
        <v>3128</v>
      </c>
      <c r="C1522" s="250" t="s">
        <v>232</v>
      </c>
      <c r="D1522" s="250" t="s">
        <v>244</v>
      </c>
      <c r="E1522" s="251" t="s">
        <v>3129</v>
      </c>
      <c r="F1522" s="0" t="n">
        <v>57.15</v>
      </c>
    </row>
    <row r="1523" customFormat="false" ht="15" hidden="false" customHeight="false" outlineLevel="0" collapsed="false">
      <c r="A1523" s="250" t="n">
        <v>12716</v>
      </c>
      <c r="B1523" s="250" t="s">
        <v>3130</v>
      </c>
      <c r="C1523" s="250" t="s">
        <v>232</v>
      </c>
      <c r="D1523" s="250" t="s">
        <v>244</v>
      </c>
      <c r="E1523" s="251" t="s">
        <v>2477</v>
      </c>
      <c r="F1523" s="0" t="n">
        <v>5.67</v>
      </c>
    </row>
    <row r="1524" customFormat="false" ht="15" hidden="false" customHeight="false" outlineLevel="0" collapsed="false">
      <c r="A1524" s="250" t="n">
        <v>12717</v>
      </c>
      <c r="B1524" s="250" t="s">
        <v>3131</v>
      </c>
      <c r="C1524" s="250" t="s">
        <v>232</v>
      </c>
      <c r="D1524" s="250" t="s">
        <v>244</v>
      </c>
      <c r="E1524" s="251" t="s">
        <v>3132</v>
      </c>
      <c r="F1524" s="0" t="n">
        <v>7.87</v>
      </c>
    </row>
    <row r="1525" customFormat="false" ht="15" hidden="false" customHeight="false" outlineLevel="0" collapsed="false">
      <c r="A1525" s="250" t="n">
        <v>12718</v>
      </c>
      <c r="B1525" s="250" t="s">
        <v>3133</v>
      </c>
      <c r="C1525" s="250" t="s">
        <v>232</v>
      </c>
      <c r="D1525" s="250" t="s">
        <v>244</v>
      </c>
      <c r="E1525" s="251" t="s">
        <v>3134</v>
      </c>
      <c r="F1525" s="0" t="n">
        <v>22.83</v>
      </c>
    </row>
    <row r="1526" customFormat="false" ht="15" hidden="false" customHeight="false" outlineLevel="0" collapsed="false">
      <c r="A1526" s="250" t="n">
        <v>12719</v>
      </c>
      <c r="B1526" s="250" t="s">
        <v>3135</v>
      </c>
      <c r="C1526" s="250" t="s">
        <v>232</v>
      </c>
      <c r="D1526" s="250" t="s">
        <v>244</v>
      </c>
      <c r="E1526" s="251" t="s">
        <v>3136</v>
      </c>
      <c r="F1526" s="0" t="n">
        <v>2122.51</v>
      </c>
    </row>
    <row r="1527" customFormat="false" ht="15" hidden="false" customHeight="false" outlineLevel="0" collapsed="false">
      <c r="A1527" s="250" t="n">
        <v>12720</v>
      </c>
      <c r="B1527" s="250" t="s">
        <v>3137</v>
      </c>
      <c r="C1527" s="250" t="s">
        <v>232</v>
      </c>
      <c r="D1527" s="250" t="s">
        <v>244</v>
      </c>
      <c r="E1527" s="251" t="s">
        <v>3138</v>
      </c>
      <c r="F1527" s="0" t="n">
        <v>1288.55</v>
      </c>
    </row>
    <row r="1528" customFormat="false" ht="15" hidden="false" customHeight="false" outlineLevel="0" collapsed="false">
      <c r="A1528" s="250" t="n">
        <v>12721</v>
      </c>
      <c r="B1528" s="250" t="s">
        <v>3139</v>
      </c>
      <c r="C1528" s="250" t="s">
        <v>232</v>
      </c>
      <c r="D1528" s="250" t="s">
        <v>244</v>
      </c>
      <c r="E1528" s="251" t="s">
        <v>3140</v>
      </c>
      <c r="F1528" s="0" t="n">
        <v>11245</v>
      </c>
    </row>
    <row r="1529" customFormat="false" ht="15" hidden="false" customHeight="false" outlineLevel="0" collapsed="false">
      <c r="A1529" s="250" t="n">
        <v>3468</v>
      </c>
      <c r="B1529" s="250" t="s">
        <v>3141</v>
      </c>
      <c r="C1529" s="250" t="s">
        <v>232</v>
      </c>
      <c r="D1529" s="250" t="s">
        <v>244</v>
      </c>
      <c r="E1529" s="251" t="s">
        <v>400</v>
      </c>
      <c r="F1529" s="0" t="n">
        <v>1196.57</v>
      </c>
    </row>
    <row r="1530" customFormat="false" ht="15" hidden="false" customHeight="false" outlineLevel="0" collapsed="false">
      <c r="A1530" s="250" t="n">
        <v>3465</v>
      </c>
      <c r="B1530" s="250" t="s">
        <v>3142</v>
      </c>
      <c r="C1530" s="250" t="s">
        <v>232</v>
      </c>
      <c r="D1530" s="250" t="s">
        <v>244</v>
      </c>
      <c r="E1530" s="251" t="s">
        <v>3143</v>
      </c>
      <c r="F1530" s="0" t="n">
        <v>1789.61</v>
      </c>
    </row>
    <row r="1531" customFormat="false" ht="15" hidden="false" customHeight="false" outlineLevel="0" collapsed="false">
      <c r="A1531" s="250" t="n">
        <v>12403</v>
      </c>
      <c r="B1531" s="250" t="s">
        <v>3144</v>
      </c>
      <c r="C1531" s="250" t="s">
        <v>232</v>
      </c>
      <c r="D1531" s="250" t="s">
        <v>244</v>
      </c>
      <c r="E1531" s="251" t="s">
        <v>3145</v>
      </c>
      <c r="F1531" s="0" t="n">
        <v>124.99</v>
      </c>
    </row>
    <row r="1532" customFormat="false" ht="15" hidden="false" customHeight="false" outlineLevel="0" collapsed="false">
      <c r="A1532" s="250" t="n">
        <v>3463</v>
      </c>
      <c r="B1532" s="250" t="s">
        <v>3146</v>
      </c>
      <c r="C1532" s="250" t="s">
        <v>232</v>
      </c>
      <c r="D1532" s="250" t="s">
        <v>244</v>
      </c>
      <c r="E1532" s="251" t="s">
        <v>3147</v>
      </c>
      <c r="F1532" s="0" t="n">
        <v>4038.42</v>
      </c>
    </row>
    <row r="1533" customFormat="false" ht="15" hidden="false" customHeight="false" outlineLevel="0" collapsed="false">
      <c r="A1533" s="250" t="n">
        <v>3464</v>
      </c>
      <c r="B1533" s="250" t="s">
        <v>3148</v>
      </c>
      <c r="C1533" s="250" t="s">
        <v>232</v>
      </c>
      <c r="D1533" s="250" t="s">
        <v>244</v>
      </c>
      <c r="E1533" s="251" t="s">
        <v>3147</v>
      </c>
      <c r="F1533" s="0" t="n">
        <v>263.31</v>
      </c>
    </row>
    <row r="1534" customFormat="false" ht="15" hidden="false" customHeight="false" outlineLevel="0" collapsed="false">
      <c r="A1534" s="250" t="n">
        <v>3466</v>
      </c>
      <c r="B1534" s="250" t="s">
        <v>3149</v>
      </c>
      <c r="C1534" s="250" t="s">
        <v>232</v>
      </c>
      <c r="D1534" s="250" t="s">
        <v>244</v>
      </c>
      <c r="E1534" s="251" t="s">
        <v>3150</v>
      </c>
      <c r="F1534" s="0" t="n">
        <v>9828.57</v>
      </c>
    </row>
    <row r="1535" customFormat="false" ht="15" hidden="false" customHeight="false" outlineLevel="0" collapsed="false">
      <c r="A1535" s="250" t="n">
        <v>3467</v>
      </c>
      <c r="B1535" s="250" t="s">
        <v>3151</v>
      </c>
      <c r="C1535" s="250" t="s">
        <v>232</v>
      </c>
      <c r="D1535" s="250" t="s">
        <v>244</v>
      </c>
      <c r="E1535" s="251" t="s">
        <v>3152</v>
      </c>
      <c r="F1535" s="0" t="n">
        <v>503.31</v>
      </c>
    </row>
    <row r="1536" customFormat="false" ht="15" hidden="false" customHeight="false" outlineLevel="0" collapsed="false">
      <c r="A1536" s="250" t="n">
        <v>3462</v>
      </c>
      <c r="B1536" s="250" t="s">
        <v>3153</v>
      </c>
      <c r="C1536" s="250" t="s">
        <v>232</v>
      </c>
      <c r="D1536" s="250" t="s">
        <v>244</v>
      </c>
      <c r="E1536" s="251" t="s">
        <v>3154</v>
      </c>
      <c r="F1536" s="0" t="n">
        <v>101.94</v>
      </c>
    </row>
    <row r="1537" customFormat="false" ht="15" hidden="false" customHeight="false" outlineLevel="0" collapsed="false">
      <c r="A1537" s="250" t="n">
        <v>3446</v>
      </c>
      <c r="B1537" s="250" t="s">
        <v>3155</v>
      </c>
      <c r="C1537" s="250" t="s">
        <v>232</v>
      </c>
      <c r="D1537" s="250" t="s">
        <v>244</v>
      </c>
      <c r="E1537" s="251" t="s">
        <v>3156</v>
      </c>
      <c r="F1537" s="0" t="n">
        <v>140.22</v>
      </c>
    </row>
    <row r="1538" customFormat="false" ht="15" hidden="false" customHeight="false" outlineLevel="0" collapsed="false">
      <c r="A1538" s="250" t="n">
        <v>3445</v>
      </c>
      <c r="B1538" s="250" t="s">
        <v>3157</v>
      </c>
      <c r="C1538" s="250" t="s">
        <v>232</v>
      </c>
      <c r="D1538" s="250" t="s">
        <v>244</v>
      </c>
      <c r="E1538" s="251" t="s">
        <v>3158</v>
      </c>
      <c r="F1538" s="0" t="n">
        <v>3087.46</v>
      </c>
    </row>
    <row r="1539" customFormat="false" ht="15" hidden="false" customHeight="false" outlineLevel="0" collapsed="false">
      <c r="A1539" s="250" t="n">
        <v>3441</v>
      </c>
      <c r="B1539" s="250" t="s">
        <v>3159</v>
      </c>
      <c r="C1539" s="250" t="s">
        <v>232</v>
      </c>
      <c r="D1539" s="250" t="s">
        <v>244</v>
      </c>
      <c r="E1539" s="251" t="s">
        <v>3160</v>
      </c>
      <c r="F1539" s="0" t="n">
        <v>4748.57</v>
      </c>
    </row>
    <row r="1540" customFormat="false" ht="15" hidden="false" customHeight="false" outlineLevel="0" collapsed="false">
      <c r="A1540" s="250" t="n">
        <v>3444</v>
      </c>
      <c r="B1540" s="250" t="s">
        <v>3161</v>
      </c>
      <c r="C1540" s="250" t="s">
        <v>232</v>
      </c>
      <c r="D1540" s="250" t="s">
        <v>244</v>
      </c>
      <c r="E1540" s="251" t="s">
        <v>3162</v>
      </c>
      <c r="F1540" s="0" t="n">
        <v>217.02</v>
      </c>
    </row>
    <row r="1541" customFormat="false" ht="15" hidden="false" customHeight="false" outlineLevel="0" collapsed="false">
      <c r="A1541" s="250" t="n">
        <v>12402</v>
      </c>
      <c r="B1541" s="250" t="s">
        <v>3163</v>
      </c>
      <c r="C1541" s="250" t="s">
        <v>232</v>
      </c>
      <c r="D1541" s="250" t="s">
        <v>244</v>
      </c>
      <c r="E1541" s="251" t="s">
        <v>3164</v>
      </c>
      <c r="F1541" s="0" t="n">
        <v>5668.76</v>
      </c>
    </row>
    <row r="1542" customFormat="false" ht="15" hidden="false" customHeight="false" outlineLevel="0" collapsed="false">
      <c r="A1542" s="250" t="n">
        <v>3447</v>
      </c>
      <c r="B1542" s="250" t="s">
        <v>3165</v>
      </c>
      <c r="C1542" s="250" t="s">
        <v>232</v>
      </c>
      <c r="D1542" s="250" t="s">
        <v>244</v>
      </c>
      <c r="E1542" s="251" t="s">
        <v>3166</v>
      </c>
      <c r="F1542" s="0" t="n">
        <v>388.14</v>
      </c>
    </row>
    <row r="1543" customFormat="false" ht="15" hidden="false" customHeight="false" outlineLevel="0" collapsed="false">
      <c r="A1543" s="250" t="n">
        <v>3442</v>
      </c>
      <c r="B1543" s="250" t="s">
        <v>3167</v>
      </c>
      <c r="C1543" s="250" t="s">
        <v>232</v>
      </c>
      <c r="D1543" s="250" t="s">
        <v>244</v>
      </c>
      <c r="E1543" s="251" t="s">
        <v>3168</v>
      </c>
      <c r="F1543" s="0" t="n">
        <v>13934.09</v>
      </c>
    </row>
    <row r="1544" customFormat="false" ht="15" hidden="false" customHeight="false" outlineLevel="0" collapsed="false">
      <c r="A1544" s="250" t="n">
        <v>3448</v>
      </c>
      <c r="B1544" s="250" t="s">
        <v>3169</v>
      </c>
      <c r="C1544" s="250" t="s">
        <v>232</v>
      </c>
      <c r="D1544" s="250" t="s">
        <v>244</v>
      </c>
      <c r="E1544" s="251" t="s">
        <v>3170</v>
      </c>
      <c r="F1544" s="0" t="n">
        <v>728.88</v>
      </c>
    </row>
    <row r="1545" customFormat="false" ht="15" hidden="false" customHeight="false" outlineLevel="0" collapsed="false">
      <c r="A1545" s="250" t="n">
        <v>3449</v>
      </c>
      <c r="B1545" s="250" t="s">
        <v>3171</v>
      </c>
      <c r="C1545" s="250" t="s">
        <v>232</v>
      </c>
      <c r="D1545" s="250" t="s">
        <v>244</v>
      </c>
      <c r="E1545" s="251" t="s">
        <v>3172</v>
      </c>
      <c r="F1545" s="0" t="n">
        <v>96</v>
      </c>
    </row>
    <row r="1546" customFormat="false" ht="15" hidden="false" customHeight="false" outlineLevel="0" collapsed="false">
      <c r="A1546" s="250" t="n">
        <v>37438</v>
      </c>
      <c r="B1546" s="250" t="s">
        <v>3173</v>
      </c>
      <c r="C1546" s="250" t="s">
        <v>232</v>
      </c>
      <c r="D1546" s="250" t="s">
        <v>244</v>
      </c>
      <c r="E1546" s="251" t="s">
        <v>3174</v>
      </c>
      <c r="F1546" s="0" t="n">
        <v>1001.58</v>
      </c>
    </row>
    <row r="1547" customFormat="false" ht="15" hidden="false" customHeight="false" outlineLevel="0" collapsed="false">
      <c r="A1547" s="250" t="n">
        <v>37439</v>
      </c>
      <c r="B1547" s="250" t="s">
        <v>3175</v>
      </c>
      <c r="C1547" s="250" t="s">
        <v>232</v>
      </c>
      <c r="D1547" s="250" t="s">
        <v>244</v>
      </c>
      <c r="E1547" s="251" t="s">
        <v>3176</v>
      </c>
      <c r="F1547" s="0" t="n">
        <v>31.04</v>
      </c>
    </row>
    <row r="1548" customFormat="false" ht="15" hidden="false" customHeight="false" outlineLevel="0" collapsed="false">
      <c r="A1548" s="250" t="n">
        <v>37435</v>
      </c>
      <c r="B1548" s="250" t="s">
        <v>3177</v>
      </c>
      <c r="C1548" s="250" t="s">
        <v>232</v>
      </c>
      <c r="D1548" s="250" t="s">
        <v>244</v>
      </c>
      <c r="E1548" s="251" t="s">
        <v>3178</v>
      </c>
      <c r="F1548" s="0" t="n">
        <v>110.67</v>
      </c>
    </row>
    <row r="1549" customFormat="false" ht="15" hidden="false" customHeight="false" outlineLevel="0" collapsed="false">
      <c r="A1549" s="250" t="n">
        <v>37436</v>
      </c>
      <c r="B1549" s="250" t="s">
        <v>3179</v>
      </c>
      <c r="C1549" s="250" t="s">
        <v>232</v>
      </c>
      <c r="D1549" s="250" t="s">
        <v>244</v>
      </c>
      <c r="E1549" s="251" t="s">
        <v>3180</v>
      </c>
      <c r="F1549" s="0" t="n">
        <v>19566.98</v>
      </c>
    </row>
    <row r="1550" customFormat="false" ht="15" hidden="false" customHeight="false" outlineLevel="0" collapsed="false">
      <c r="A1550" s="250" t="n">
        <v>37437</v>
      </c>
      <c r="B1550" s="250" t="s">
        <v>3181</v>
      </c>
      <c r="C1550" s="250" t="s">
        <v>232</v>
      </c>
      <c r="D1550" s="250" t="s">
        <v>244</v>
      </c>
      <c r="E1550" s="251" t="s">
        <v>3182</v>
      </c>
      <c r="F1550" s="0" t="n">
        <v>3.91</v>
      </c>
    </row>
    <row r="1551" customFormat="false" ht="15" hidden="false" customHeight="false" outlineLevel="0" collapsed="false">
      <c r="A1551" s="250" t="n">
        <v>3473</v>
      </c>
      <c r="B1551" s="250" t="s">
        <v>3183</v>
      </c>
      <c r="C1551" s="250" t="s">
        <v>232</v>
      </c>
      <c r="D1551" s="250" t="s">
        <v>244</v>
      </c>
      <c r="E1551" s="251" t="s">
        <v>3184</v>
      </c>
      <c r="F1551" s="0" t="n">
        <v>439.63</v>
      </c>
    </row>
    <row r="1552" customFormat="false" ht="15" hidden="false" customHeight="false" outlineLevel="0" collapsed="false">
      <c r="A1552" s="250" t="n">
        <v>3474</v>
      </c>
      <c r="B1552" s="250" t="s">
        <v>3185</v>
      </c>
      <c r="C1552" s="250" t="s">
        <v>232</v>
      </c>
      <c r="D1552" s="250" t="s">
        <v>244</v>
      </c>
      <c r="E1552" s="251" t="s">
        <v>3186</v>
      </c>
      <c r="F1552" s="0" t="n">
        <v>0.72</v>
      </c>
    </row>
    <row r="1553" customFormat="false" ht="15" hidden="false" customHeight="false" outlineLevel="0" collapsed="false">
      <c r="A1553" s="250" t="n">
        <v>3450</v>
      </c>
      <c r="B1553" s="250" t="s">
        <v>3187</v>
      </c>
      <c r="C1553" s="250" t="s">
        <v>232</v>
      </c>
      <c r="D1553" s="250" t="s">
        <v>244</v>
      </c>
      <c r="E1553" s="251" t="s">
        <v>3188</v>
      </c>
      <c r="F1553" s="0" t="n">
        <v>1</v>
      </c>
    </row>
    <row r="1554" customFormat="false" ht="15" hidden="false" customHeight="false" outlineLevel="0" collapsed="false">
      <c r="A1554" s="250" t="n">
        <v>3443</v>
      </c>
      <c r="B1554" s="250" t="s">
        <v>3189</v>
      </c>
      <c r="C1554" s="250" t="s">
        <v>232</v>
      </c>
      <c r="D1554" s="250" t="s">
        <v>244</v>
      </c>
      <c r="E1554" s="251" t="s">
        <v>3190</v>
      </c>
      <c r="F1554" s="0" t="n">
        <v>1.2</v>
      </c>
    </row>
    <row r="1555" customFormat="false" ht="15" hidden="false" customHeight="false" outlineLevel="0" collapsed="false">
      <c r="A1555" s="250" t="n">
        <v>3453</v>
      </c>
      <c r="B1555" s="250" t="s">
        <v>3191</v>
      </c>
      <c r="C1555" s="250" t="s">
        <v>232</v>
      </c>
      <c r="D1555" s="250" t="s">
        <v>244</v>
      </c>
      <c r="E1555" s="251" t="s">
        <v>3192</v>
      </c>
      <c r="F1555" s="0" t="n">
        <v>1.56</v>
      </c>
    </row>
    <row r="1556" customFormat="false" ht="15" hidden="false" customHeight="false" outlineLevel="0" collapsed="false">
      <c r="A1556" s="250" t="n">
        <v>3452</v>
      </c>
      <c r="B1556" s="250" t="s">
        <v>3193</v>
      </c>
      <c r="C1556" s="250" t="s">
        <v>232</v>
      </c>
      <c r="D1556" s="250" t="s">
        <v>244</v>
      </c>
      <c r="E1556" s="251" t="s">
        <v>3194</v>
      </c>
      <c r="F1556" s="0" t="n">
        <v>2.57</v>
      </c>
    </row>
    <row r="1557" customFormat="false" ht="15" hidden="false" customHeight="false" outlineLevel="0" collapsed="false">
      <c r="A1557" s="250" t="n">
        <v>3451</v>
      </c>
      <c r="B1557" s="250" t="s">
        <v>3195</v>
      </c>
      <c r="C1557" s="250" t="s">
        <v>232</v>
      </c>
      <c r="D1557" s="250" t="s">
        <v>244</v>
      </c>
      <c r="E1557" s="251" t="s">
        <v>3196</v>
      </c>
      <c r="F1557" s="0" t="n">
        <v>3.96</v>
      </c>
    </row>
    <row r="1558" customFormat="false" ht="15" hidden="false" customHeight="false" outlineLevel="0" collapsed="false">
      <c r="A1558" s="250" t="n">
        <v>3454</v>
      </c>
      <c r="B1558" s="250" t="s">
        <v>3197</v>
      </c>
      <c r="C1558" s="250" t="s">
        <v>232</v>
      </c>
      <c r="D1558" s="250" t="s">
        <v>244</v>
      </c>
      <c r="E1558" s="251" t="s">
        <v>3198</v>
      </c>
      <c r="F1558" s="0" t="n">
        <v>5.07</v>
      </c>
    </row>
    <row r="1559" customFormat="false" ht="15" hidden="false" customHeight="false" outlineLevel="0" collapsed="false">
      <c r="A1559" s="250" t="n">
        <v>3458</v>
      </c>
      <c r="B1559" s="250" t="s">
        <v>3199</v>
      </c>
      <c r="C1559" s="250" t="s">
        <v>232</v>
      </c>
      <c r="D1559" s="250" t="s">
        <v>244</v>
      </c>
      <c r="E1559" s="251" t="s">
        <v>3200</v>
      </c>
      <c r="F1559" s="0" t="n">
        <v>5.24</v>
      </c>
    </row>
    <row r="1560" customFormat="false" ht="15" hidden="false" customHeight="false" outlineLevel="0" collapsed="false">
      <c r="A1560" s="250" t="n">
        <v>3457</v>
      </c>
      <c r="B1560" s="250" t="s">
        <v>3201</v>
      </c>
      <c r="C1560" s="250" t="s">
        <v>232</v>
      </c>
      <c r="D1560" s="250" t="s">
        <v>244</v>
      </c>
      <c r="E1560" s="251" t="s">
        <v>946</v>
      </c>
      <c r="F1560" s="0" t="n">
        <v>23.66</v>
      </c>
    </row>
    <row r="1561" customFormat="false" ht="15" hidden="false" customHeight="false" outlineLevel="0" collapsed="false">
      <c r="A1561" s="250" t="n">
        <v>3455</v>
      </c>
      <c r="B1561" s="250" t="s">
        <v>3202</v>
      </c>
      <c r="C1561" s="250" t="s">
        <v>232</v>
      </c>
      <c r="D1561" s="250" t="s">
        <v>244</v>
      </c>
      <c r="E1561" s="251" t="s">
        <v>3203</v>
      </c>
      <c r="F1561" s="0" t="n">
        <v>8800.51</v>
      </c>
    </row>
    <row r="1562" customFormat="false" ht="15" hidden="false" customHeight="false" outlineLevel="0" collapsed="false">
      <c r="A1562" s="250" t="n">
        <v>3472</v>
      </c>
      <c r="B1562" s="250" t="s">
        <v>3204</v>
      </c>
      <c r="C1562" s="250" t="s">
        <v>232</v>
      </c>
      <c r="D1562" s="250" t="s">
        <v>244</v>
      </c>
      <c r="E1562" s="251" t="s">
        <v>3205</v>
      </c>
      <c r="F1562" s="0" t="n">
        <v>72548.41</v>
      </c>
    </row>
    <row r="1563" customFormat="false" ht="15" hidden="false" customHeight="false" outlineLevel="0" collapsed="false">
      <c r="A1563" s="250" t="n">
        <v>3470</v>
      </c>
      <c r="B1563" s="250" t="s">
        <v>3206</v>
      </c>
      <c r="C1563" s="250" t="s">
        <v>232</v>
      </c>
      <c r="D1563" s="250" t="s">
        <v>244</v>
      </c>
      <c r="E1563" s="251" t="s">
        <v>3207</v>
      </c>
      <c r="F1563" s="0" t="n">
        <v>9</v>
      </c>
    </row>
    <row r="1564" customFormat="false" ht="15" hidden="false" customHeight="false" outlineLevel="0" collapsed="false">
      <c r="A1564" s="250" t="n">
        <v>3471</v>
      </c>
      <c r="B1564" s="250" t="s">
        <v>3208</v>
      </c>
      <c r="C1564" s="250" t="s">
        <v>232</v>
      </c>
      <c r="D1564" s="250" t="s">
        <v>244</v>
      </c>
      <c r="E1564" s="251" t="s">
        <v>3209</v>
      </c>
      <c r="F1564" s="0" t="n">
        <v>13.77</v>
      </c>
    </row>
    <row r="1565" customFormat="false" ht="15" hidden="false" customHeight="false" outlineLevel="0" collapsed="false">
      <c r="A1565" s="250" t="n">
        <v>3456</v>
      </c>
      <c r="B1565" s="250" t="s">
        <v>3210</v>
      </c>
      <c r="C1565" s="250" t="s">
        <v>232</v>
      </c>
      <c r="D1565" s="250" t="s">
        <v>244</v>
      </c>
      <c r="E1565" s="251" t="s">
        <v>2327</v>
      </c>
      <c r="F1565" s="0" t="n">
        <v>15.44</v>
      </c>
    </row>
    <row r="1566" customFormat="false" ht="15" hidden="false" customHeight="false" outlineLevel="0" collapsed="false">
      <c r="A1566" s="250" t="n">
        <v>3459</v>
      </c>
      <c r="B1566" s="250" t="s">
        <v>3211</v>
      </c>
      <c r="C1566" s="250" t="s">
        <v>232</v>
      </c>
      <c r="D1566" s="250" t="s">
        <v>244</v>
      </c>
      <c r="E1566" s="251" t="s">
        <v>3212</v>
      </c>
      <c r="F1566" s="0" t="n">
        <v>516.62</v>
      </c>
    </row>
    <row r="1567" customFormat="false" ht="15" hidden="false" customHeight="false" outlineLevel="0" collapsed="false">
      <c r="A1567" s="250" t="n">
        <v>3469</v>
      </c>
      <c r="B1567" s="250" t="s">
        <v>3213</v>
      </c>
      <c r="C1567" s="250" t="s">
        <v>232</v>
      </c>
      <c r="D1567" s="250" t="s">
        <v>244</v>
      </c>
      <c r="E1567" s="251" t="s">
        <v>3214</v>
      </c>
      <c r="F1567" s="0" t="n">
        <v>3.37</v>
      </c>
    </row>
    <row r="1568" customFormat="false" ht="15" hidden="false" customHeight="false" outlineLevel="0" collapsed="false">
      <c r="A1568" s="250" t="n">
        <v>3460</v>
      </c>
      <c r="B1568" s="250" t="s">
        <v>3215</v>
      </c>
      <c r="C1568" s="250" t="s">
        <v>232</v>
      </c>
      <c r="D1568" s="250" t="s">
        <v>244</v>
      </c>
      <c r="E1568" s="251" t="s">
        <v>3216</v>
      </c>
      <c r="F1568" s="0" t="n">
        <v>7.61</v>
      </c>
    </row>
    <row r="1569" customFormat="false" ht="15" hidden="false" customHeight="false" outlineLevel="0" collapsed="false">
      <c r="A1569" s="250" t="n">
        <v>3461</v>
      </c>
      <c r="B1569" s="250" t="s">
        <v>3217</v>
      </c>
      <c r="C1569" s="250" t="s">
        <v>232</v>
      </c>
      <c r="D1569" s="250" t="s">
        <v>244</v>
      </c>
      <c r="E1569" s="251" t="s">
        <v>3218</v>
      </c>
      <c r="F1569" s="0" t="n">
        <v>13.07</v>
      </c>
    </row>
    <row r="1570" customFormat="false" ht="15" hidden="false" customHeight="false" outlineLevel="0" collapsed="false">
      <c r="A1570" s="250" t="n">
        <v>37433</v>
      </c>
      <c r="B1570" s="250" t="s">
        <v>3219</v>
      </c>
      <c r="C1570" s="250" t="s">
        <v>232</v>
      </c>
      <c r="D1570" s="250" t="s">
        <v>244</v>
      </c>
      <c r="E1570" s="251" t="s">
        <v>3174</v>
      </c>
      <c r="F1570" s="0" t="n">
        <v>25.7</v>
      </c>
    </row>
    <row r="1571" customFormat="false" ht="15" hidden="false" customHeight="false" outlineLevel="0" collapsed="false">
      <c r="A1571" s="250" t="n">
        <v>37430</v>
      </c>
      <c r="B1571" s="250" t="s">
        <v>3220</v>
      </c>
      <c r="C1571" s="250" t="s">
        <v>232</v>
      </c>
      <c r="D1571" s="250" t="s">
        <v>244</v>
      </c>
      <c r="E1571" s="251" t="s">
        <v>3221</v>
      </c>
      <c r="F1571" s="0" t="n">
        <v>39.44</v>
      </c>
    </row>
    <row r="1572" customFormat="false" ht="15" hidden="false" customHeight="false" outlineLevel="0" collapsed="false">
      <c r="A1572" s="250" t="n">
        <v>37434</v>
      </c>
      <c r="B1572" s="250" t="s">
        <v>3222</v>
      </c>
      <c r="C1572" s="250" t="s">
        <v>232</v>
      </c>
      <c r="D1572" s="250" t="s">
        <v>244</v>
      </c>
      <c r="E1572" s="251" t="s">
        <v>3223</v>
      </c>
      <c r="F1572" s="0" t="n">
        <v>62.61</v>
      </c>
    </row>
    <row r="1573" customFormat="false" ht="15" hidden="false" customHeight="false" outlineLevel="0" collapsed="false">
      <c r="A1573" s="250" t="n">
        <v>37431</v>
      </c>
      <c r="B1573" s="250" t="s">
        <v>3224</v>
      </c>
      <c r="C1573" s="250" t="s">
        <v>232</v>
      </c>
      <c r="D1573" s="250" t="s">
        <v>244</v>
      </c>
      <c r="E1573" s="251" t="s">
        <v>3225</v>
      </c>
      <c r="F1573" s="0" t="n">
        <v>218.03</v>
      </c>
    </row>
    <row r="1574" customFormat="false" ht="15" hidden="false" customHeight="false" outlineLevel="0" collapsed="false">
      <c r="A1574" s="250" t="n">
        <v>37432</v>
      </c>
      <c r="B1574" s="250" t="s">
        <v>3226</v>
      </c>
      <c r="C1574" s="250" t="s">
        <v>232</v>
      </c>
      <c r="D1574" s="250" t="s">
        <v>244</v>
      </c>
      <c r="E1574" s="251" t="s">
        <v>3227</v>
      </c>
      <c r="F1574" s="0" t="n">
        <v>209.07</v>
      </c>
    </row>
    <row r="1575" customFormat="false" ht="15" hidden="false" customHeight="false" outlineLevel="0" collapsed="false">
      <c r="A1575" s="250" t="n">
        <v>37413</v>
      </c>
      <c r="B1575" s="250" t="s">
        <v>3228</v>
      </c>
      <c r="C1575" s="250" t="s">
        <v>232</v>
      </c>
      <c r="D1575" s="250" t="s">
        <v>244</v>
      </c>
      <c r="E1575" s="251" t="s">
        <v>3229</v>
      </c>
      <c r="F1575" s="0" t="n">
        <v>25.49</v>
      </c>
    </row>
    <row r="1576" customFormat="false" ht="15" hidden="false" customHeight="false" outlineLevel="0" collapsed="false">
      <c r="A1576" s="250" t="n">
        <v>37414</v>
      </c>
      <c r="B1576" s="250" t="s">
        <v>3230</v>
      </c>
      <c r="C1576" s="250" t="s">
        <v>232</v>
      </c>
      <c r="D1576" s="250" t="s">
        <v>244</v>
      </c>
      <c r="E1576" s="251" t="s">
        <v>3231</v>
      </c>
      <c r="F1576" s="0" t="n">
        <v>25.49</v>
      </c>
    </row>
    <row r="1577" customFormat="false" ht="15" hidden="false" customHeight="false" outlineLevel="0" collapsed="false">
      <c r="A1577" s="250" t="n">
        <v>37415</v>
      </c>
      <c r="B1577" s="250" t="s">
        <v>3232</v>
      </c>
      <c r="C1577" s="250" t="s">
        <v>232</v>
      </c>
      <c r="D1577" s="250" t="s">
        <v>244</v>
      </c>
      <c r="E1577" s="251" t="s">
        <v>3233</v>
      </c>
      <c r="F1577" s="0" t="n">
        <v>18.16</v>
      </c>
    </row>
    <row r="1578" customFormat="false" ht="15" hidden="false" customHeight="false" outlineLevel="0" collapsed="false">
      <c r="A1578" s="250" t="n">
        <v>37416</v>
      </c>
      <c r="B1578" s="250" t="s">
        <v>3234</v>
      </c>
      <c r="C1578" s="250" t="s">
        <v>232</v>
      </c>
      <c r="D1578" s="250" t="s">
        <v>244</v>
      </c>
      <c r="E1578" s="251" t="s">
        <v>3235</v>
      </c>
      <c r="F1578" s="0" t="n">
        <v>10.61</v>
      </c>
    </row>
    <row r="1579" customFormat="false" ht="15" hidden="false" customHeight="false" outlineLevel="0" collapsed="false">
      <c r="A1579" s="250" t="n">
        <v>37417</v>
      </c>
      <c r="B1579" s="250" t="s">
        <v>3236</v>
      </c>
      <c r="C1579" s="250" t="s">
        <v>232</v>
      </c>
      <c r="D1579" s="250" t="s">
        <v>244</v>
      </c>
      <c r="E1579" s="251" t="s">
        <v>1256</v>
      </c>
      <c r="F1579" s="0" t="n">
        <v>10.61</v>
      </c>
    </row>
    <row r="1580" customFormat="false" ht="15" hidden="false" customHeight="false" outlineLevel="0" collapsed="false">
      <c r="A1580" s="250" t="n">
        <v>43590</v>
      </c>
      <c r="B1580" s="250" t="s">
        <v>3237</v>
      </c>
      <c r="C1580" s="250" t="s">
        <v>232</v>
      </c>
      <c r="D1580" s="250" t="s">
        <v>236</v>
      </c>
      <c r="E1580" s="251" t="s">
        <v>3238</v>
      </c>
      <c r="F1580" s="0" t="n">
        <v>64.73</v>
      </c>
    </row>
    <row r="1581" customFormat="false" ht="15" hidden="false" customHeight="false" outlineLevel="0" collapsed="false">
      <c r="A1581" s="250" t="n">
        <v>43589</v>
      </c>
      <c r="B1581" s="250" t="s">
        <v>3239</v>
      </c>
      <c r="C1581" s="250" t="s">
        <v>232</v>
      </c>
      <c r="D1581" s="250" t="s">
        <v>236</v>
      </c>
      <c r="E1581" s="251" t="s">
        <v>3240</v>
      </c>
      <c r="F1581" s="0" t="n">
        <v>36.56</v>
      </c>
    </row>
    <row r="1582" customFormat="false" ht="15" hidden="false" customHeight="false" outlineLevel="0" collapsed="false">
      <c r="A1582" s="250" t="n">
        <v>34519</v>
      </c>
      <c r="B1582" s="250" t="s">
        <v>3241</v>
      </c>
      <c r="C1582" s="250" t="s">
        <v>232</v>
      </c>
      <c r="D1582" s="250" t="s">
        <v>244</v>
      </c>
      <c r="E1582" s="251" t="s">
        <v>3242</v>
      </c>
      <c r="F1582" s="0" t="n">
        <v>7</v>
      </c>
    </row>
    <row r="1583" customFormat="false" ht="15" hidden="false" customHeight="false" outlineLevel="0" collapsed="false">
      <c r="A1583" s="250" t="n">
        <v>1649</v>
      </c>
      <c r="B1583" s="250" t="s">
        <v>3243</v>
      </c>
      <c r="C1583" s="250" t="s">
        <v>232</v>
      </c>
      <c r="D1583" s="250" t="s">
        <v>244</v>
      </c>
      <c r="E1583" s="251" t="s">
        <v>3244</v>
      </c>
      <c r="F1583" s="0" t="n">
        <v>21.55</v>
      </c>
    </row>
    <row r="1584" customFormat="false" ht="15" hidden="false" customHeight="false" outlineLevel="0" collapsed="false">
      <c r="A1584" s="250" t="n">
        <v>1653</v>
      </c>
      <c r="B1584" s="250" t="s">
        <v>3245</v>
      </c>
      <c r="C1584" s="250" t="s">
        <v>232</v>
      </c>
      <c r="D1584" s="250" t="s">
        <v>244</v>
      </c>
      <c r="E1584" s="251" t="s">
        <v>3246</v>
      </c>
      <c r="F1584" s="0" t="n">
        <v>17.59</v>
      </c>
    </row>
    <row r="1585" customFormat="false" ht="15" hidden="false" customHeight="false" outlineLevel="0" collapsed="false">
      <c r="A1585" s="250" t="n">
        <v>1647</v>
      </c>
      <c r="B1585" s="250" t="s">
        <v>3247</v>
      </c>
      <c r="C1585" s="250" t="s">
        <v>232</v>
      </c>
      <c r="D1585" s="250" t="s">
        <v>244</v>
      </c>
      <c r="E1585" s="251" t="s">
        <v>3248</v>
      </c>
      <c r="F1585" s="0" t="n">
        <v>4.96</v>
      </c>
    </row>
    <row r="1586" customFormat="false" ht="15" hidden="false" customHeight="false" outlineLevel="0" collapsed="false">
      <c r="A1586" s="250" t="n">
        <v>1648</v>
      </c>
      <c r="B1586" s="250" t="s">
        <v>3249</v>
      </c>
      <c r="C1586" s="250" t="s">
        <v>232</v>
      </c>
      <c r="D1586" s="250" t="s">
        <v>244</v>
      </c>
      <c r="E1586" s="251" t="s">
        <v>3250</v>
      </c>
      <c r="F1586" s="0" t="n">
        <v>10.83</v>
      </c>
    </row>
    <row r="1587" customFormat="false" ht="15" hidden="false" customHeight="false" outlineLevel="0" collapsed="false">
      <c r="A1587" s="250" t="n">
        <v>1651</v>
      </c>
      <c r="B1587" s="250" t="s">
        <v>3251</v>
      </c>
      <c r="C1587" s="250" t="s">
        <v>232</v>
      </c>
      <c r="D1587" s="250" t="s">
        <v>244</v>
      </c>
      <c r="E1587" s="251" t="s">
        <v>3252</v>
      </c>
      <c r="F1587" s="0" t="n">
        <v>60.58</v>
      </c>
    </row>
    <row r="1588" customFormat="false" ht="15" hidden="false" customHeight="false" outlineLevel="0" collapsed="false">
      <c r="A1588" s="250" t="n">
        <v>1650</v>
      </c>
      <c r="B1588" s="250" t="s">
        <v>3253</v>
      </c>
      <c r="C1588" s="250" t="s">
        <v>232</v>
      </c>
      <c r="D1588" s="250" t="s">
        <v>244</v>
      </c>
      <c r="E1588" s="251" t="s">
        <v>3254</v>
      </c>
      <c r="F1588" s="0" t="n">
        <v>31.34</v>
      </c>
    </row>
    <row r="1589" customFormat="false" ht="15" hidden="false" customHeight="false" outlineLevel="0" collapsed="false">
      <c r="A1589" s="250" t="n">
        <v>1654</v>
      </c>
      <c r="B1589" s="250" t="s">
        <v>3255</v>
      </c>
      <c r="C1589" s="250" t="s">
        <v>232</v>
      </c>
      <c r="D1589" s="250" t="s">
        <v>244</v>
      </c>
      <c r="E1589" s="251" t="s">
        <v>2170</v>
      </c>
      <c r="F1589" s="0" t="n">
        <v>7.42</v>
      </c>
    </row>
    <row r="1590" customFormat="false" ht="15" hidden="false" customHeight="false" outlineLevel="0" collapsed="false">
      <c r="A1590" s="250" t="n">
        <v>1652</v>
      </c>
      <c r="B1590" s="250" t="s">
        <v>3256</v>
      </c>
      <c r="C1590" s="250" t="s">
        <v>232</v>
      </c>
      <c r="D1590" s="250" t="s">
        <v>244</v>
      </c>
      <c r="E1590" s="251" t="s">
        <v>3257</v>
      </c>
      <c r="F1590" s="0" t="n">
        <v>88.57</v>
      </c>
    </row>
    <row r="1591" customFormat="false" ht="15" hidden="false" customHeight="false" outlineLevel="0" collapsed="false">
      <c r="A1591" s="250" t="n">
        <v>10510</v>
      </c>
      <c r="B1591" s="250" t="s">
        <v>3258</v>
      </c>
      <c r="C1591" s="250" t="s">
        <v>232</v>
      </c>
      <c r="D1591" s="250" t="s">
        <v>236</v>
      </c>
      <c r="E1591" s="251" t="s">
        <v>3259</v>
      </c>
      <c r="F1591" s="0" t="n">
        <v>155.2</v>
      </c>
    </row>
    <row r="1592" customFormat="false" ht="15" hidden="false" customHeight="false" outlineLevel="0" collapsed="false">
      <c r="A1592" s="250" t="n">
        <v>1747</v>
      </c>
      <c r="B1592" s="250" t="s">
        <v>3260</v>
      </c>
      <c r="C1592" s="250" t="s">
        <v>232</v>
      </c>
      <c r="D1592" s="250" t="s">
        <v>236</v>
      </c>
      <c r="E1592" s="251" t="s">
        <v>3261</v>
      </c>
      <c r="F1592" s="0" t="n">
        <v>164.35</v>
      </c>
    </row>
    <row r="1593" customFormat="false" ht="15" hidden="false" customHeight="false" outlineLevel="0" collapsed="false">
      <c r="A1593" s="250" t="n">
        <v>1744</v>
      </c>
      <c r="B1593" s="250" t="s">
        <v>3262</v>
      </c>
      <c r="C1593" s="250" t="s">
        <v>232</v>
      </c>
      <c r="D1593" s="250" t="s">
        <v>236</v>
      </c>
      <c r="E1593" s="251" t="s">
        <v>3263</v>
      </c>
      <c r="F1593" s="0" t="n">
        <v>1074.51</v>
      </c>
    </row>
    <row r="1594" customFormat="false" ht="15" hidden="false" customHeight="false" outlineLevel="0" collapsed="false">
      <c r="A1594" s="250" t="n">
        <v>1743</v>
      </c>
      <c r="B1594" s="250" t="s">
        <v>3264</v>
      </c>
      <c r="C1594" s="250" t="s">
        <v>232</v>
      </c>
      <c r="D1594" s="250" t="s">
        <v>236</v>
      </c>
      <c r="E1594" s="251" t="s">
        <v>3265</v>
      </c>
      <c r="F1594" s="0" t="n">
        <v>19.31</v>
      </c>
    </row>
    <row r="1595" customFormat="false" ht="15" hidden="false" customHeight="false" outlineLevel="0" collapsed="false">
      <c r="A1595" s="250" t="n">
        <v>39640</v>
      </c>
      <c r="B1595" s="250" t="s">
        <v>3266</v>
      </c>
      <c r="C1595" s="250" t="s">
        <v>232</v>
      </c>
      <c r="D1595" s="250" t="s">
        <v>236</v>
      </c>
      <c r="E1595" s="251" t="s">
        <v>3267</v>
      </c>
      <c r="F1595" s="0" t="n">
        <v>22.79</v>
      </c>
    </row>
    <row r="1596" customFormat="false" ht="15" hidden="false" customHeight="false" outlineLevel="0" collapsed="false">
      <c r="A1596" s="250" t="n">
        <v>7216</v>
      </c>
      <c r="B1596" s="250" t="s">
        <v>3268</v>
      </c>
      <c r="C1596" s="250" t="s">
        <v>232</v>
      </c>
      <c r="D1596" s="250" t="s">
        <v>236</v>
      </c>
      <c r="E1596" s="251" t="s">
        <v>3269</v>
      </c>
      <c r="F1596" s="0" t="n">
        <v>32.97</v>
      </c>
    </row>
    <row r="1597" customFormat="false" ht="15" hidden="false" customHeight="false" outlineLevel="0" collapsed="false">
      <c r="A1597" s="250" t="n">
        <v>20235</v>
      </c>
      <c r="B1597" s="250" t="s">
        <v>3270</v>
      </c>
      <c r="C1597" s="250" t="s">
        <v>232</v>
      </c>
      <c r="D1597" s="250" t="s">
        <v>236</v>
      </c>
      <c r="E1597" s="251" t="s">
        <v>3271</v>
      </c>
      <c r="F1597" s="0" t="n">
        <v>24.37</v>
      </c>
    </row>
    <row r="1598" customFormat="false" ht="15" hidden="false" customHeight="false" outlineLevel="0" collapsed="false">
      <c r="A1598" s="250" t="n">
        <v>7181</v>
      </c>
      <c r="B1598" s="250" t="s">
        <v>3272</v>
      </c>
      <c r="C1598" s="250" t="s">
        <v>232</v>
      </c>
      <c r="D1598" s="250" t="s">
        <v>236</v>
      </c>
      <c r="E1598" s="251" t="s">
        <v>1242</v>
      </c>
      <c r="F1598" s="0" t="n">
        <v>20.08</v>
      </c>
    </row>
    <row r="1599" customFormat="false" ht="15" hidden="false" customHeight="false" outlineLevel="0" collapsed="false">
      <c r="A1599" s="250" t="n">
        <v>40742</v>
      </c>
      <c r="B1599" s="250" t="s">
        <v>3273</v>
      </c>
      <c r="C1599" s="250" t="s">
        <v>232</v>
      </c>
      <c r="D1599" s="250" t="s">
        <v>236</v>
      </c>
      <c r="E1599" s="251" t="s">
        <v>3274</v>
      </c>
      <c r="F1599" s="0" t="n">
        <v>5.82</v>
      </c>
    </row>
    <row r="1600" customFormat="false" ht="15" hidden="false" customHeight="false" outlineLevel="0" collapsed="false">
      <c r="A1600" s="250" t="n">
        <v>7214</v>
      </c>
      <c r="B1600" s="250" t="s">
        <v>3275</v>
      </c>
      <c r="C1600" s="250" t="s">
        <v>232</v>
      </c>
      <c r="D1600" s="250" t="s">
        <v>236</v>
      </c>
      <c r="E1600" s="251" t="s">
        <v>3276</v>
      </c>
      <c r="F1600" s="0" t="n">
        <v>12.49</v>
      </c>
    </row>
    <row r="1601" customFormat="false" ht="15" hidden="false" customHeight="false" outlineLevel="0" collapsed="false">
      <c r="A1601" s="250" t="n">
        <v>7219</v>
      </c>
      <c r="B1601" s="250" t="s">
        <v>3277</v>
      </c>
      <c r="C1601" s="250" t="s">
        <v>232</v>
      </c>
      <c r="D1601" s="250" t="s">
        <v>236</v>
      </c>
      <c r="E1601" s="251" t="s">
        <v>3278</v>
      </c>
      <c r="F1601" s="0" t="n">
        <v>71.13</v>
      </c>
    </row>
    <row r="1602" customFormat="false" ht="15" hidden="false" customHeight="false" outlineLevel="0" collapsed="false">
      <c r="A1602" s="250" t="n">
        <v>37972</v>
      </c>
      <c r="B1602" s="250" t="s">
        <v>3279</v>
      </c>
      <c r="C1602" s="250" t="s">
        <v>232</v>
      </c>
      <c r="D1602" s="250" t="s">
        <v>244</v>
      </c>
      <c r="E1602" s="251" t="s">
        <v>3280</v>
      </c>
      <c r="F1602" s="0" t="n">
        <v>35.11</v>
      </c>
    </row>
    <row r="1603" customFormat="false" ht="15" hidden="false" customHeight="false" outlineLevel="0" collapsed="false">
      <c r="A1603" s="250" t="n">
        <v>37973</v>
      </c>
      <c r="B1603" s="250" t="s">
        <v>3281</v>
      </c>
      <c r="C1603" s="250" t="s">
        <v>232</v>
      </c>
      <c r="D1603" s="250" t="s">
        <v>244</v>
      </c>
      <c r="E1603" s="251" t="s">
        <v>726</v>
      </c>
      <c r="F1603" s="0" t="n">
        <v>6.96</v>
      </c>
    </row>
    <row r="1604" customFormat="false" ht="15" hidden="false" customHeight="false" outlineLevel="0" collapsed="false">
      <c r="A1604" s="250" t="n">
        <v>37971</v>
      </c>
      <c r="B1604" s="250" t="s">
        <v>3282</v>
      </c>
      <c r="C1604" s="250" t="s">
        <v>232</v>
      </c>
      <c r="D1604" s="250" t="s">
        <v>244</v>
      </c>
      <c r="E1604" s="251" t="s">
        <v>3283</v>
      </c>
      <c r="F1604" s="0" t="n">
        <v>108.18</v>
      </c>
    </row>
    <row r="1605" customFormat="false" ht="15" hidden="false" customHeight="false" outlineLevel="0" collapsed="false">
      <c r="A1605" s="250" t="n">
        <v>20094</v>
      </c>
      <c r="B1605" s="250" t="s">
        <v>3284</v>
      </c>
      <c r="C1605" s="250" t="s">
        <v>232</v>
      </c>
      <c r="D1605" s="250" t="s">
        <v>244</v>
      </c>
      <c r="E1605" s="251" t="s">
        <v>615</v>
      </c>
      <c r="F1605" s="0" t="n">
        <v>19.53</v>
      </c>
    </row>
    <row r="1606" customFormat="false" ht="15" hidden="false" customHeight="false" outlineLevel="0" collapsed="false">
      <c r="A1606" s="250" t="n">
        <v>20095</v>
      </c>
      <c r="B1606" s="250" t="s">
        <v>3285</v>
      </c>
      <c r="C1606" s="250" t="s">
        <v>232</v>
      </c>
      <c r="D1606" s="250" t="s">
        <v>244</v>
      </c>
      <c r="E1606" s="251" t="s">
        <v>3286</v>
      </c>
      <c r="F1606" s="0" t="n">
        <v>14.66</v>
      </c>
    </row>
    <row r="1607" customFormat="false" ht="15" hidden="false" customHeight="false" outlineLevel="0" collapsed="false">
      <c r="A1607" s="250" t="n">
        <v>1954</v>
      </c>
      <c r="B1607" s="250" t="s">
        <v>3287</v>
      </c>
      <c r="C1607" s="250" t="s">
        <v>232</v>
      </c>
      <c r="D1607" s="250" t="s">
        <v>236</v>
      </c>
      <c r="E1607" s="251" t="s">
        <v>3288</v>
      </c>
      <c r="F1607" s="0" t="n">
        <v>4.16</v>
      </c>
    </row>
    <row r="1608" customFormat="false" ht="15" hidden="false" customHeight="false" outlineLevel="0" collapsed="false">
      <c r="A1608" s="250" t="n">
        <v>1926</v>
      </c>
      <c r="B1608" s="250" t="s">
        <v>3289</v>
      </c>
      <c r="C1608" s="250" t="s">
        <v>232</v>
      </c>
      <c r="D1608" s="250" t="s">
        <v>236</v>
      </c>
      <c r="E1608" s="251" t="s">
        <v>3290</v>
      </c>
      <c r="F1608" s="0" t="n">
        <v>9.35</v>
      </c>
    </row>
    <row r="1609" customFormat="false" ht="15" hidden="false" customHeight="false" outlineLevel="0" collapsed="false">
      <c r="A1609" s="250" t="n">
        <v>1927</v>
      </c>
      <c r="B1609" s="250" t="s">
        <v>3291</v>
      </c>
      <c r="C1609" s="250" t="s">
        <v>232</v>
      </c>
      <c r="D1609" s="250" t="s">
        <v>236</v>
      </c>
      <c r="E1609" s="251" t="s">
        <v>3292</v>
      </c>
      <c r="F1609" s="0" t="n">
        <v>54.54</v>
      </c>
    </row>
    <row r="1610" customFormat="false" ht="15" hidden="false" customHeight="false" outlineLevel="0" collapsed="false">
      <c r="A1610" s="250" t="n">
        <v>1923</v>
      </c>
      <c r="B1610" s="250" t="s">
        <v>3293</v>
      </c>
      <c r="C1610" s="250" t="s">
        <v>232</v>
      </c>
      <c r="D1610" s="250" t="s">
        <v>236</v>
      </c>
      <c r="E1610" s="251" t="s">
        <v>3294</v>
      </c>
      <c r="F1610" s="0" t="n">
        <v>29.97</v>
      </c>
    </row>
    <row r="1611" customFormat="false" ht="15" hidden="false" customHeight="false" outlineLevel="0" collapsed="false">
      <c r="A1611" s="250" t="n">
        <v>1929</v>
      </c>
      <c r="B1611" s="250" t="s">
        <v>3295</v>
      </c>
      <c r="C1611" s="250" t="s">
        <v>232</v>
      </c>
      <c r="D1611" s="250" t="s">
        <v>236</v>
      </c>
      <c r="E1611" s="251" t="s">
        <v>3296</v>
      </c>
      <c r="F1611" s="0" t="n">
        <v>6.23</v>
      </c>
    </row>
    <row r="1612" customFormat="false" ht="15" hidden="false" customHeight="false" outlineLevel="0" collapsed="false">
      <c r="A1612" s="250" t="n">
        <v>1930</v>
      </c>
      <c r="B1612" s="250" t="s">
        <v>3297</v>
      </c>
      <c r="C1612" s="250" t="s">
        <v>232</v>
      </c>
      <c r="D1612" s="250" t="s">
        <v>236</v>
      </c>
      <c r="E1612" s="251" t="s">
        <v>3298</v>
      </c>
      <c r="F1612" s="0" t="n">
        <v>76.93</v>
      </c>
    </row>
    <row r="1613" customFormat="false" ht="15" hidden="false" customHeight="false" outlineLevel="0" collapsed="false">
      <c r="A1613" s="250" t="n">
        <v>1924</v>
      </c>
      <c r="B1613" s="250" t="s">
        <v>3299</v>
      </c>
      <c r="C1613" s="250" t="s">
        <v>232</v>
      </c>
      <c r="D1613" s="250" t="s">
        <v>236</v>
      </c>
      <c r="E1613" s="251" t="s">
        <v>3300</v>
      </c>
      <c r="F1613" s="0" t="n">
        <v>146.3</v>
      </c>
    </row>
    <row r="1614" customFormat="false" ht="15" hidden="false" customHeight="false" outlineLevel="0" collapsed="false">
      <c r="A1614" s="250" t="n">
        <v>1922</v>
      </c>
      <c r="B1614" s="250" t="s">
        <v>3301</v>
      </c>
      <c r="C1614" s="250" t="s">
        <v>232</v>
      </c>
      <c r="D1614" s="250" t="s">
        <v>236</v>
      </c>
      <c r="E1614" s="251" t="s">
        <v>3302</v>
      </c>
      <c r="F1614" s="0" t="n">
        <v>213.48</v>
      </c>
    </row>
    <row r="1615" customFormat="false" ht="15" hidden="false" customHeight="false" outlineLevel="0" collapsed="false">
      <c r="A1615" s="250" t="n">
        <v>1953</v>
      </c>
      <c r="B1615" s="250" t="s">
        <v>3303</v>
      </c>
      <c r="C1615" s="250" t="s">
        <v>232</v>
      </c>
      <c r="D1615" s="250" t="s">
        <v>236</v>
      </c>
      <c r="E1615" s="251" t="s">
        <v>3304</v>
      </c>
      <c r="F1615" s="0" t="n">
        <v>545.64</v>
      </c>
    </row>
    <row r="1616" customFormat="false" ht="15" hidden="false" customHeight="false" outlineLevel="0" collapsed="false">
      <c r="A1616" s="250" t="n">
        <v>1962</v>
      </c>
      <c r="B1616" s="250" t="s">
        <v>3305</v>
      </c>
      <c r="C1616" s="250" t="s">
        <v>232</v>
      </c>
      <c r="D1616" s="250" t="s">
        <v>236</v>
      </c>
      <c r="E1616" s="251" t="s">
        <v>3306</v>
      </c>
      <c r="F1616" s="0" t="n">
        <v>164.35</v>
      </c>
    </row>
    <row r="1617" customFormat="false" ht="15" hidden="false" customHeight="false" outlineLevel="0" collapsed="false">
      <c r="A1617" s="250" t="n">
        <v>1955</v>
      </c>
      <c r="B1617" s="250" t="s">
        <v>3307</v>
      </c>
      <c r="C1617" s="250" t="s">
        <v>232</v>
      </c>
      <c r="D1617" s="250" t="s">
        <v>236</v>
      </c>
      <c r="E1617" s="251" t="s">
        <v>3308</v>
      </c>
      <c r="F1617" s="0" t="n">
        <v>20.59</v>
      </c>
    </row>
    <row r="1618" customFormat="false" ht="15" hidden="false" customHeight="false" outlineLevel="0" collapsed="false">
      <c r="A1618" s="250" t="n">
        <v>1956</v>
      </c>
      <c r="B1618" s="250" t="s">
        <v>3309</v>
      </c>
      <c r="C1618" s="250" t="s">
        <v>232</v>
      </c>
      <c r="D1618" s="250" t="s">
        <v>236</v>
      </c>
      <c r="E1618" s="251" t="s">
        <v>2292</v>
      </c>
      <c r="F1618" s="0" t="n">
        <v>1532.39</v>
      </c>
    </row>
    <row r="1619" customFormat="false" ht="15" hidden="false" customHeight="false" outlineLevel="0" collapsed="false">
      <c r="A1619" s="250" t="n">
        <v>1957</v>
      </c>
      <c r="B1619" s="250" t="s">
        <v>3310</v>
      </c>
      <c r="C1619" s="250" t="s">
        <v>232</v>
      </c>
      <c r="D1619" s="250" t="s">
        <v>236</v>
      </c>
      <c r="E1619" s="251" t="s">
        <v>3311</v>
      </c>
      <c r="F1619" s="0" t="n">
        <v>27.94</v>
      </c>
    </row>
    <row r="1620" customFormat="false" ht="15" hidden="false" customHeight="false" outlineLevel="0" collapsed="false">
      <c r="A1620" s="250" t="n">
        <v>1958</v>
      </c>
      <c r="B1620" s="250" t="s">
        <v>3312</v>
      </c>
      <c r="C1620" s="250" t="s">
        <v>232</v>
      </c>
      <c r="D1620" s="250" t="s">
        <v>236</v>
      </c>
      <c r="E1620" s="251" t="s">
        <v>3313</v>
      </c>
      <c r="F1620" s="0" t="n">
        <v>51.53</v>
      </c>
    </row>
    <row r="1621" customFormat="false" ht="15" hidden="false" customHeight="false" outlineLevel="0" collapsed="false">
      <c r="A1621" s="250" t="n">
        <v>1959</v>
      </c>
      <c r="B1621" s="250" t="s">
        <v>3314</v>
      </c>
      <c r="C1621" s="250" t="s">
        <v>232</v>
      </c>
      <c r="D1621" s="250" t="s">
        <v>236</v>
      </c>
      <c r="E1621" s="251" t="s">
        <v>3315</v>
      </c>
      <c r="F1621" s="0" t="n">
        <v>3.46</v>
      </c>
    </row>
    <row r="1622" customFormat="false" ht="15" hidden="false" customHeight="false" outlineLevel="0" collapsed="false">
      <c r="A1622" s="250" t="n">
        <v>1925</v>
      </c>
      <c r="B1622" s="250" t="s">
        <v>3316</v>
      </c>
      <c r="C1622" s="250" t="s">
        <v>232</v>
      </c>
      <c r="D1622" s="250" t="s">
        <v>236</v>
      </c>
      <c r="E1622" s="251" t="s">
        <v>3317</v>
      </c>
      <c r="F1622" s="0" t="n">
        <v>3.93</v>
      </c>
    </row>
    <row r="1623" customFormat="false" ht="15" hidden="false" customHeight="false" outlineLevel="0" collapsed="false">
      <c r="A1623" s="250" t="n">
        <v>1960</v>
      </c>
      <c r="B1623" s="250" t="s">
        <v>3318</v>
      </c>
      <c r="C1623" s="250" t="s">
        <v>232</v>
      </c>
      <c r="D1623" s="250" t="s">
        <v>236</v>
      </c>
      <c r="E1623" s="251" t="s">
        <v>3319</v>
      </c>
      <c r="F1623" s="0" t="n">
        <v>7.15</v>
      </c>
    </row>
    <row r="1624" customFormat="false" ht="15" hidden="false" customHeight="false" outlineLevel="0" collapsed="false">
      <c r="A1624" s="250" t="n">
        <v>1961</v>
      </c>
      <c r="B1624" s="250" t="s">
        <v>3320</v>
      </c>
      <c r="C1624" s="250" t="s">
        <v>232</v>
      </c>
      <c r="D1624" s="250" t="s">
        <v>236</v>
      </c>
      <c r="E1624" s="251" t="s">
        <v>3321</v>
      </c>
      <c r="F1624" s="0" t="n">
        <v>3.24</v>
      </c>
    </row>
    <row r="1625" customFormat="false" ht="15" hidden="false" customHeight="false" outlineLevel="0" collapsed="false">
      <c r="A1625" s="250" t="n">
        <v>38426</v>
      </c>
      <c r="B1625" s="250" t="s">
        <v>3322</v>
      </c>
      <c r="C1625" s="250" t="s">
        <v>232</v>
      </c>
      <c r="D1625" s="250" t="s">
        <v>236</v>
      </c>
      <c r="E1625" s="251" t="s">
        <v>3323</v>
      </c>
      <c r="F1625" s="0" t="n">
        <v>4.66</v>
      </c>
    </row>
    <row r="1626" customFormat="false" ht="15" hidden="false" customHeight="false" outlineLevel="0" collapsed="false">
      <c r="A1626" s="250" t="n">
        <v>38423</v>
      </c>
      <c r="B1626" s="250" t="s">
        <v>3324</v>
      </c>
      <c r="C1626" s="250" t="s">
        <v>232</v>
      </c>
      <c r="D1626" s="250" t="s">
        <v>236</v>
      </c>
      <c r="E1626" s="251" t="s">
        <v>3325</v>
      </c>
      <c r="F1626" s="0" t="n">
        <v>57.92</v>
      </c>
    </row>
    <row r="1627" customFormat="false" ht="15" hidden="false" customHeight="false" outlineLevel="0" collapsed="false">
      <c r="A1627" s="250" t="n">
        <v>38421</v>
      </c>
      <c r="B1627" s="250" t="s">
        <v>3326</v>
      </c>
      <c r="C1627" s="250" t="s">
        <v>232</v>
      </c>
      <c r="D1627" s="250" t="s">
        <v>236</v>
      </c>
      <c r="E1627" s="251" t="s">
        <v>3327</v>
      </c>
      <c r="F1627" s="0" t="n">
        <v>73.93</v>
      </c>
    </row>
    <row r="1628" customFormat="false" ht="15" hidden="false" customHeight="false" outlineLevel="0" collapsed="false">
      <c r="A1628" s="250" t="n">
        <v>38422</v>
      </c>
      <c r="B1628" s="250" t="s">
        <v>3328</v>
      </c>
      <c r="C1628" s="250" t="s">
        <v>232</v>
      </c>
      <c r="D1628" s="250" t="s">
        <v>236</v>
      </c>
      <c r="E1628" s="251" t="s">
        <v>3329</v>
      </c>
      <c r="F1628" s="0" t="n">
        <v>46.06</v>
      </c>
    </row>
    <row r="1629" customFormat="false" ht="15" hidden="false" customHeight="false" outlineLevel="0" collapsed="false">
      <c r="A1629" s="250" t="n">
        <v>39866</v>
      </c>
      <c r="B1629" s="250" t="s">
        <v>3330</v>
      </c>
      <c r="C1629" s="250" t="s">
        <v>232</v>
      </c>
      <c r="D1629" s="250" t="s">
        <v>244</v>
      </c>
      <c r="E1629" s="251" t="s">
        <v>3331</v>
      </c>
      <c r="F1629" s="0" t="n">
        <v>36.08</v>
      </c>
    </row>
    <row r="1630" customFormat="false" ht="15" hidden="false" customHeight="false" outlineLevel="0" collapsed="false">
      <c r="A1630" s="250" t="n">
        <v>39867</v>
      </c>
      <c r="B1630" s="250" t="s">
        <v>3332</v>
      </c>
      <c r="C1630" s="250" t="s">
        <v>232</v>
      </c>
      <c r="D1630" s="250" t="s">
        <v>244</v>
      </c>
      <c r="E1630" s="251" t="s">
        <v>3333</v>
      </c>
      <c r="F1630" s="0" t="n">
        <v>12.92</v>
      </c>
    </row>
    <row r="1631" customFormat="false" ht="15" hidden="false" customHeight="false" outlineLevel="0" collapsed="false">
      <c r="A1631" s="250" t="n">
        <v>39868</v>
      </c>
      <c r="B1631" s="250" t="s">
        <v>3334</v>
      </c>
      <c r="C1631" s="250" t="s">
        <v>232</v>
      </c>
      <c r="D1631" s="250" t="s">
        <v>244</v>
      </c>
      <c r="E1631" s="251" t="s">
        <v>3335</v>
      </c>
      <c r="F1631" s="0" t="n">
        <v>24.81</v>
      </c>
    </row>
    <row r="1632" customFormat="false" ht="15" hidden="false" customHeight="false" outlineLevel="0" collapsed="false">
      <c r="A1632" s="250" t="n">
        <v>37999</v>
      </c>
      <c r="B1632" s="250" t="s">
        <v>3336</v>
      </c>
      <c r="C1632" s="250" t="s">
        <v>232</v>
      </c>
      <c r="D1632" s="250" t="s">
        <v>244</v>
      </c>
      <c r="E1632" s="251" t="s">
        <v>3337</v>
      </c>
      <c r="F1632" s="0" t="n">
        <v>115.09</v>
      </c>
    </row>
    <row r="1633" customFormat="false" ht="15" hidden="false" customHeight="false" outlineLevel="0" collapsed="false">
      <c r="A1633" s="250" t="n">
        <v>38000</v>
      </c>
      <c r="B1633" s="250" t="s">
        <v>3338</v>
      </c>
      <c r="C1633" s="250" t="s">
        <v>232</v>
      </c>
      <c r="D1633" s="250" t="s">
        <v>244</v>
      </c>
      <c r="E1633" s="251" t="s">
        <v>3339</v>
      </c>
      <c r="F1633" s="0" t="n">
        <v>63.61</v>
      </c>
    </row>
    <row r="1634" customFormat="false" ht="15" hidden="false" customHeight="false" outlineLevel="0" collapsed="false">
      <c r="A1634" s="250" t="n">
        <v>38129</v>
      </c>
      <c r="B1634" s="250" t="s">
        <v>3340</v>
      </c>
      <c r="C1634" s="250" t="s">
        <v>232</v>
      </c>
      <c r="D1634" s="250" t="s">
        <v>236</v>
      </c>
      <c r="E1634" s="251" t="s">
        <v>2325</v>
      </c>
      <c r="F1634" s="0" t="n">
        <v>17.73</v>
      </c>
    </row>
    <row r="1635" customFormat="false" ht="15" hidden="false" customHeight="false" outlineLevel="0" collapsed="false">
      <c r="A1635" s="250" t="n">
        <v>38025</v>
      </c>
      <c r="B1635" s="250" t="s">
        <v>3341</v>
      </c>
      <c r="C1635" s="250" t="s">
        <v>232</v>
      </c>
      <c r="D1635" s="250" t="s">
        <v>236</v>
      </c>
      <c r="E1635" s="251" t="s">
        <v>3342</v>
      </c>
      <c r="F1635" s="0" t="n">
        <v>165.18</v>
      </c>
    </row>
    <row r="1636" customFormat="false" ht="15" hidden="false" customHeight="false" outlineLevel="0" collapsed="false">
      <c r="A1636" s="250" t="n">
        <v>38026</v>
      </c>
      <c r="B1636" s="250" t="s">
        <v>3343</v>
      </c>
      <c r="C1636" s="250" t="s">
        <v>232</v>
      </c>
      <c r="D1636" s="250" t="s">
        <v>236</v>
      </c>
      <c r="E1636" s="251" t="s">
        <v>3344</v>
      </c>
      <c r="F1636" s="0" t="n">
        <v>125.99</v>
      </c>
    </row>
    <row r="1637" customFormat="false" ht="15" hidden="false" customHeight="false" outlineLevel="0" collapsed="false">
      <c r="A1637" s="250" t="n">
        <v>1858</v>
      </c>
      <c r="B1637" s="250" t="s">
        <v>3345</v>
      </c>
      <c r="C1637" s="250" t="s">
        <v>232</v>
      </c>
      <c r="D1637" s="250" t="s">
        <v>244</v>
      </c>
      <c r="E1637" s="251" t="s">
        <v>3346</v>
      </c>
      <c r="F1637" s="0" t="n">
        <v>87.27</v>
      </c>
    </row>
    <row r="1638" customFormat="false" ht="15" hidden="false" customHeight="false" outlineLevel="0" collapsed="false">
      <c r="A1638" s="250" t="n">
        <v>1844</v>
      </c>
      <c r="B1638" s="250" t="s">
        <v>3347</v>
      </c>
      <c r="C1638" s="250" t="s">
        <v>232</v>
      </c>
      <c r="D1638" s="250" t="s">
        <v>244</v>
      </c>
      <c r="E1638" s="251" t="s">
        <v>3348</v>
      </c>
      <c r="F1638" s="0" t="n">
        <v>114.6</v>
      </c>
    </row>
    <row r="1639" customFormat="false" ht="15" hidden="false" customHeight="false" outlineLevel="0" collapsed="false">
      <c r="A1639" s="250" t="n">
        <v>1863</v>
      </c>
      <c r="B1639" s="250" t="s">
        <v>3349</v>
      </c>
      <c r="C1639" s="250" t="s">
        <v>232</v>
      </c>
      <c r="D1639" s="250" t="s">
        <v>244</v>
      </c>
      <c r="E1639" s="251" t="s">
        <v>3350</v>
      </c>
      <c r="F1639" s="0" t="n">
        <v>6.19</v>
      </c>
    </row>
    <row r="1640" customFormat="false" ht="15" hidden="false" customHeight="false" outlineLevel="0" collapsed="false">
      <c r="A1640" s="250" t="n">
        <v>1865</v>
      </c>
      <c r="B1640" s="250" t="s">
        <v>3351</v>
      </c>
      <c r="C1640" s="250" t="s">
        <v>232</v>
      </c>
      <c r="D1640" s="250" t="s">
        <v>244</v>
      </c>
      <c r="E1640" s="251" t="s">
        <v>3352</v>
      </c>
      <c r="F1640" s="0" t="n">
        <v>12.74</v>
      </c>
    </row>
    <row r="1641" customFormat="false" ht="15" hidden="false" customHeight="false" outlineLevel="0" collapsed="false">
      <c r="A1641" s="250" t="n">
        <v>36355</v>
      </c>
      <c r="B1641" s="250" t="s">
        <v>3353</v>
      </c>
      <c r="C1641" s="250" t="s">
        <v>232</v>
      </c>
      <c r="D1641" s="250" t="s">
        <v>244</v>
      </c>
      <c r="E1641" s="251" t="s">
        <v>3354</v>
      </c>
      <c r="F1641" s="0" t="n">
        <v>5.43</v>
      </c>
    </row>
    <row r="1642" customFormat="false" ht="15" hidden="false" customHeight="false" outlineLevel="0" collapsed="false">
      <c r="A1642" s="250" t="n">
        <v>36356</v>
      </c>
      <c r="B1642" s="250" t="s">
        <v>3355</v>
      </c>
      <c r="C1642" s="250" t="s">
        <v>232</v>
      </c>
      <c r="D1642" s="250" t="s">
        <v>244</v>
      </c>
      <c r="E1642" s="251" t="s">
        <v>3356</v>
      </c>
      <c r="F1642" s="0" t="n">
        <v>23.93</v>
      </c>
    </row>
    <row r="1643" customFormat="false" ht="15" hidden="false" customHeight="false" outlineLevel="0" collapsed="false">
      <c r="A1643" s="250" t="n">
        <v>1932</v>
      </c>
      <c r="B1643" s="250" t="s">
        <v>3357</v>
      </c>
      <c r="C1643" s="250" t="s">
        <v>232</v>
      </c>
      <c r="D1643" s="250" t="s">
        <v>236</v>
      </c>
      <c r="E1643" s="251" t="s">
        <v>3358</v>
      </c>
      <c r="F1643" s="0" t="n">
        <v>20.49</v>
      </c>
    </row>
    <row r="1644" customFormat="false" ht="15" hidden="false" customHeight="false" outlineLevel="0" collapsed="false">
      <c r="A1644" s="250" t="n">
        <v>1933</v>
      </c>
      <c r="B1644" s="250" t="s">
        <v>3359</v>
      </c>
      <c r="C1644" s="250" t="s">
        <v>232</v>
      </c>
      <c r="D1644" s="250" t="s">
        <v>236</v>
      </c>
      <c r="E1644" s="251" t="s">
        <v>3360</v>
      </c>
      <c r="F1644" s="0" t="n">
        <v>85.66</v>
      </c>
    </row>
    <row r="1645" customFormat="false" ht="15" hidden="false" customHeight="false" outlineLevel="0" collapsed="false">
      <c r="A1645" s="250" t="n">
        <v>1951</v>
      </c>
      <c r="B1645" s="250" t="s">
        <v>3361</v>
      </c>
      <c r="C1645" s="250" t="s">
        <v>232</v>
      </c>
      <c r="D1645" s="250" t="s">
        <v>236</v>
      </c>
      <c r="E1645" s="251" t="s">
        <v>3362</v>
      </c>
      <c r="F1645" s="0" t="n">
        <v>43.31</v>
      </c>
    </row>
    <row r="1646" customFormat="false" ht="15" hidden="false" customHeight="false" outlineLevel="0" collapsed="false">
      <c r="A1646" s="250" t="n">
        <v>1966</v>
      </c>
      <c r="B1646" s="250" t="s">
        <v>3363</v>
      </c>
      <c r="C1646" s="250" t="s">
        <v>232</v>
      </c>
      <c r="D1646" s="250" t="s">
        <v>236</v>
      </c>
      <c r="E1646" s="251" t="s">
        <v>3364</v>
      </c>
      <c r="F1646" s="0" t="n">
        <v>2.31</v>
      </c>
    </row>
    <row r="1647" customFormat="false" ht="15" hidden="false" customHeight="false" outlineLevel="0" collapsed="false">
      <c r="A1647" s="250" t="n">
        <v>1952</v>
      </c>
      <c r="B1647" s="250" t="s">
        <v>3365</v>
      </c>
      <c r="C1647" s="250" t="s">
        <v>232</v>
      </c>
      <c r="D1647" s="250" t="s">
        <v>236</v>
      </c>
      <c r="E1647" s="251" t="s">
        <v>3366</v>
      </c>
      <c r="F1647" s="0" t="n">
        <v>6.73</v>
      </c>
    </row>
    <row r="1648" customFormat="false" ht="15" hidden="false" customHeight="false" outlineLevel="0" collapsed="false">
      <c r="A1648" s="250" t="n">
        <v>20104</v>
      </c>
      <c r="B1648" s="250" t="s">
        <v>3367</v>
      </c>
      <c r="C1648" s="250" t="s">
        <v>232</v>
      </c>
      <c r="D1648" s="250" t="s">
        <v>236</v>
      </c>
      <c r="E1648" s="251" t="s">
        <v>3368</v>
      </c>
      <c r="F1648" s="0" t="n">
        <v>29.35</v>
      </c>
    </row>
    <row r="1649" customFormat="false" ht="15" hidden="false" customHeight="false" outlineLevel="0" collapsed="false">
      <c r="A1649" s="250" t="n">
        <v>20105</v>
      </c>
      <c r="B1649" s="250" t="s">
        <v>3369</v>
      </c>
      <c r="C1649" s="250" t="s">
        <v>232</v>
      </c>
      <c r="D1649" s="250" t="s">
        <v>236</v>
      </c>
      <c r="E1649" s="251" t="s">
        <v>3370</v>
      </c>
      <c r="F1649" s="0" t="n">
        <v>30.37</v>
      </c>
    </row>
    <row r="1650" customFormat="false" ht="15" hidden="false" customHeight="false" outlineLevel="0" collapsed="false">
      <c r="A1650" s="250" t="n">
        <v>1965</v>
      </c>
      <c r="B1650" s="250" t="s">
        <v>3371</v>
      </c>
      <c r="C1650" s="250" t="s">
        <v>232</v>
      </c>
      <c r="D1650" s="250" t="s">
        <v>236</v>
      </c>
      <c r="E1650" s="251" t="s">
        <v>3372</v>
      </c>
      <c r="F1650" s="0" t="n">
        <v>4.92</v>
      </c>
    </row>
    <row r="1651" customFormat="false" ht="15" hidden="false" customHeight="false" outlineLevel="0" collapsed="false">
      <c r="A1651" s="250" t="n">
        <v>10765</v>
      </c>
      <c r="B1651" s="250" t="s">
        <v>3373</v>
      </c>
      <c r="C1651" s="250" t="s">
        <v>232</v>
      </c>
      <c r="D1651" s="250" t="s">
        <v>236</v>
      </c>
      <c r="E1651" s="251" t="s">
        <v>3374</v>
      </c>
      <c r="F1651" s="0" t="n">
        <v>7.88</v>
      </c>
    </row>
    <row r="1652" customFormat="false" ht="15" hidden="false" customHeight="false" outlineLevel="0" collapsed="false">
      <c r="A1652" s="250" t="n">
        <v>10767</v>
      </c>
      <c r="B1652" s="250" t="s">
        <v>3375</v>
      </c>
      <c r="C1652" s="250" t="s">
        <v>232</v>
      </c>
      <c r="D1652" s="250" t="s">
        <v>236</v>
      </c>
      <c r="E1652" s="251" t="s">
        <v>526</v>
      </c>
      <c r="F1652" s="0" t="n">
        <v>2.95</v>
      </c>
    </row>
    <row r="1653" customFormat="false" ht="15" hidden="false" customHeight="false" outlineLevel="0" collapsed="false">
      <c r="A1653" s="250" t="n">
        <v>1970</v>
      </c>
      <c r="B1653" s="250" t="s">
        <v>3376</v>
      </c>
      <c r="C1653" s="250" t="s">
        <v>232</v>
      </c>
      <c r="D1653" s="250" t="s">
        <v>236</v>
      </c>
      <c r="E1653" s="251" t="s">
        <v>3377</v>
      </c>
      <c r="F1653" s="0" t="n">
        <v>14.25</v>
      </c>
    </row>
    <row r="1654" customFormat="false" ht="15" hidden="false" customHeight="false" outlineLevel="0" collapsed="false">
      <c r="A1654" s="250" t="n">
        <v>1967</v>
      </c>
      <c r="B1654" s="250" t="s">
        <v>3378</v>
      </c>
      <c r="C1654" s="250" t="s">
        <v>232</v>
      </c>
      <c r="D1654" s="250" t="s">
        <v>236</v>
      </c>
      <c r="E1654" s="251" t="s">
        <v>3280</v>
      </c>
      <c r="F1654" s="0" t="n">
        <v>18.15</v>
      </c>
    </row>
    <row r="1655" customFormat="false" ht="15" hidden="false" customHeight="false" outlineLevel="0" collapsed="false">
      <c r="A1655" s="250" t="n">
        <v>1968</v>
      </c>
      <c r="B1655" s="250" t="s">
        <v>3379</v>
      </c>
      <c r="C1655" s="250" t="s">
        <v>232</v>
      </c>
      <c r="D1655" s="250" t="s">
        <v>236</v>
      </c>
      <c r="E1655" s="251" t="s">
        <v>3380</v>
      </c>
      <c r="F1655" s="0" t="n">
        <v>91.58</v>
      </c>
    </row>
    <row r="1656" customFormat="false" ht="15" hidden="false" customHeight="false" outlineLevel="0" collapsed="false">
      <c r="A1656" s="250" t="n">
        <v>1969</v>
      </c>
      <c r="B1656" s="250" t="s">
        <v>3381</v>
      </c>
      <c r="C1656" s="250" t="s">
        <v>232</v>
      </c>
      <c r="D1656" s="250" t="s">
        <v>236</v>
      </c>
      <c r="E1656" s="251" t="s">
        <v>3382</v>
      </c>
      <c r="F1656" s="0" t="n">
        <v>1.21</v>
      </c>
    </row>
    <row r="1657" customFormat="false" ht="15" hidden="false" customHeight="false" outlineLevel="0" collapsed="false">
      <c r="A1657" s="250" t="n">
        <v>1839</v>
      </c>
      <c r="B1657" s="250" t="s">
        <v>3383</v>
      </c>
      <c r="C1657" s="250" t="s">
        <v>232</v>
      </c>
      <c r="D1657" s="250" t="s">
        <v>244</v>
      </c>
      <c r="E1657" s="251" t="s">
        <v>3384</v>
      </c>
      <c r="F1657" s="0" t="n">
        <v>1.59</v>
      </c>
    </row>
    <row r="1658" customFormat="false" ht="15" hidden="false" customHeight="false" outlineLevel="0" collapsed="false">
      <c r="A1658" s="250" t="n">
        <v>1835</v>
      </c>
      <c r="B1658" s="250" t="s">
        <v>3385</v>
      </c>
      <c r="C1658" s="250" t="s">
        <v>232</v>
      </c>
      <c r="D1658" s="250" t="s">
        <v>244</v>
      </c>
      <c r="E1658" s="251" t="s">
        <v>3386</v>
      </c>
      <c r="F1658" s="0" t="n">
        <v>2.61</v>
      </c>
    </row>
    <row r="1659" customFormat="false" ht="15" hidden="false" customHeight="false" outlineLevel="0" collapsed="false">
      <c r="A1659" s="250" t="n">
        <v>1823</v>
      </c>
      <c r="B1659" s="250" t="s">
        <v>3387</v>
      </c>
      <c r="C1659" s="250" t="s">
        <v>232</v>
      </c>
      <c r="D1659" s="250" t="s">
        <v>244</v>
      </c>
      <c r="E1659" s="251" t="s">
        <v>3388</v>
      </c>
      <c r="F1659" s="0" t="n">
        <v>4.28</v>
      </c>
    </row>
    <row r="1660" customFormat="false" ht="15" hidden="false" customHeight="false" outlineLevel="0" collapsed="false">
      <c r="A1660" s="250" t="n">
        <v>1827</v>
      </c>
      <c r="B1660" s="250" t="s">
        <v>3389</v>
      </c>
      <c r="C1660" s="250" t="s">
        <v>232</v>
      </c>
      <c r="D1660" s="250" t="s">
        <v>244</v>
      </c>
      <c r="E1660" s="251" t="s">
        <v>3390</v>
      </c>
      <c r="F1660" s="0" t="n">
        <v>8.29</v>
      </c>
    </row>
    <row r="1661" customFormat="false" ht="15" hidden="false" customHeight="false" outlineLevel="0" collapsed="false">
      <c r="A1661" s="250" t="n">
        <v>1831</v>
      </c>
      <c r="B1661" s="250" t="s">
        <v>3391</v>
      </c>
      <c r="C1661" s="250" t="s">
        <v>232</v>
      </c>
      <c r="D1661" s="250" t="s">
        <v>244</v>
      </c>
      <c r="E1661" s="251" t="s">
        <v>3392</v>
      </c>
      <c r="F1661" s="0" t="n">
        <v>14.29</v>
      </c>
    </row>
    <row r="1662" customFormat="false" ht="15" hidden="false" customHeight="false" outlineLevel="0" collapsed="false">
      <c r="A1662" s="250" t="n">
        <v>1825</v>
      </c>
      <c r="B1662" s="250" t="s">
        <v>3393</v>
      </c>
      <c r="C1662" s="250" t="s">
        <v>232</v>
      </c>
      <c r="D1662" s="250" t="s">
        <v>244</v>
      </c>
      <c r="E1662" s="251" t="s">
        <v>3394</v>
      </c>
      <c r="F1662" s="0" t="n">
        <v>21.23</v>
      </c>
    </row>
    <row r="1663" customFormat="false" ht="15" hidden="false" customHeight="false" outlineLevel="0" collapsed="false">
      <c r="A1663" s="250" t="n">
        <v>1828</v>
      </c>
      <c r="B1663" s="250" t="s">
        <v>3395</v>
      </c>
      <c r="C1663" s="250" t="s">
        <v>232</v>
      </c>
      <c r="D1663" s="250" t="s">
        <v>244</v>
      </c>
      <c r="E1663" s="251" t="s">
        <v>3396</v>
      </c>
      <c r="F1663" s="0" t="n">
        <v>37.1</v>
      </c>
    </row>
    <row r="1664" customFormat="false" ht="15" hidden="false" customHeight="false" outlineLevel="0" collapsed="false">
      <c r="A1664" s="250" t="n">
        <v>1845</v>
      </c>
      <c r="B1664" s="250" t="s">
        <v>3397</v>
      </c>
      <c r="C1664" s="250" t="s">
        <v>232</v>
      </c>
      <c r="D1664" s="250" t="s">
        <v>244</v>
      </c>
      <c r="E1664" s="251" t="s">
        <v>3398</v>
      </c>
      <c r="F1664" s="0" t="n">
        <v>121.39</v>
      </c>
    </row>
    <row r="1665" customFormat="false" ht="15" hidden="false" customHeight="false" outlineLevel="0" collapsed="false">
      <c r="A1665" s="250" t="n">
        <v>1824</v>
      </c>
      <c r="B1665" s="250" t="s">
        <v>3399</v>
      </c>
      <c r="C1665" s="250" t="s">
        <v>232</v>
      </c>
      <c r="D1665" s="250" t="s">
        <v>244</v>
      </c>
      <c r="E1665" s="251" t="s">
        <v>3400</v>
      </c>
      <c r="F1665" s="0" t="n">
        <v>1.6</v>
      </c>
    </row>
    <row r="1666" customFormat="false" ht="15" hidden="false" customHeight="false" outlineLevel="0" collapsed="false">
      <c r="A1666" s="250" t="n">
        <v>1941</v>
      </c>
      <c r="B1666" s="250" t="s">
        <v>3401</v>
      </c>
      <c r="C1666" s="250" t="s">
        <v>232</v>
      </c>
      <c r="D1666" s="250" t="s">
        <v>236</v>
      </c>
      <c r="E1666" s="251" t="s">
        <v>3402</v>
      </c>
      <c r="F1666" s="0" t="n">
        <v>2.07</v>
      </c>
    </row>
    <row r="1667" customFormat="false" ht="15" hidden="false" customHeight="false" outlineLevel="0" collapsed="false">
      <c r="A1667" s="250" t="n">
        <v>1940</v>
      </c>
      <c r="B1667" s="250" t="s">
        <v>3403</v>
      </c>
      <c r="C1667" s="250" t="s">
        <v>232</v>
      </c>
      <c r="D1667" s="250" t="s">
        <v>236</v>
      </c>
      <c r="E1667" s="251" t="s">
        <v>3404</v>
      </c>
      <c r="F1667" s="0" t="n">
        <v>4.7</v>
      </c>
    </row>
    <row r="1668" customFormat="false" ht="15" hidden="false" customHeight="false" outlineLevel="0" collapsed="false">
      <c r="A1668" s="250" t="n">
        <v>1937</v>
      </c>
      <c r="B1668" s="250" t="s">
        <v>3405</v>
      </c>
      <c r="C1668" s="250" t="s">
        <v>232</v>
      </c>
      <c r="D1668" s="250" t="s">
        <v>236</v>
      </c>
      <c r="E1668" s="251" t="s">
        <v>1545</v>
      </c>
      <c r="F1668" s="0" t="n">
        <v>8.35</v>
      </c>
    </row>
    <row r="1669" customFormat="false" ht="15" hidden="false" customHeight="false" outlineLevel="0" collapsed="false">
      <c r="A1669" s="250" t="n">
        <v>1939</v>
      </c>
      <c r="B1669" s="250" t="s">
        <v>3406</v>
      </c>
      <c r="C1669" s="250" t="s">
        <v>232</v>
      </c>
      <c r="D1669" s="250" t="s">
        <v>236</v>
      </c>
      <c r="E1669" s="251" t="s">
        <v>3407</v>
      </c>
      <c r="F1669" s="0" t="n">
        <v>10.18</v>
      </c>
    </row>
    <row r="1670" customFormat="false" ht="15" hidden="false" customHeight="false" outlineLevel="0" collapsed="false">
      <c r="A1670" s="250" t="n">
        <v>1942</v>
      </c>
      <c r="B1670" s="250" t="s">
        <v>3408</v>
      </c>
      <c r="C1670" s="250" t="s">
        <v>232</v>
      </c>
      <c r="D1670" s="250" t="s">
        <v>236</v>
      </c>
      <c r="E1670" s="251" t="s">
        <v>3409</v>
      </c>
      <c r="F1670" s="0" t="n">
        <v>25.17</v>
      </c>
    </row>
    <row r="1671" customFormat="false" ht="15" hidden="false" customHeight="false" outlineLevel="0" collapsed="false">
      <c r="A1671" s="250" t="n">
        <v>1938</v>
      </c>
      <c r="B1671" s="250" t="s">
        <v>3410</v>
      </c>
      <c r="C1671" s="250" t="s">
        <v>232</v>
      </c>
      <c r="D1671" s="250" t="s">
        <v>236</v>
      </c>
      <c r="E1671" s="251" t="s">
        <v>1517</v>
      </c>
      <c r="F1671" s="0" t="n">
        <v>35.78</v>
      </c>
    </row>
    <row r="1672" customFormat="false" ht="15" hidden="false" customHeight="false" outlineLevel="0" collapsed="false">
      <c r="A1672" s="250" t="n">
        <v>42692</v>
      </c>
      <c r="B1672" s="250" t="s">
        <v>3411</v>
      </c>
      <c r="C1672" s="250" t="s">
        <v>232</v>
      </c>
      <c r="D1672" s="250" t="s">
        <v>244</v>
      </c>
      <c r="E1672" s="251" t="s">
        <v>3412</v>
      </c>
      <c r="F1672" s="0" t="n">
        <v>51.42</v>
      </c>
    </row>
    <row r="1673" customFormat="false" ht="15" hidden="false" customHeight="false" outlineLevel="0" collapsed="false">
      <c r="A1673" s="250" t="n">
        <v>42693</v>
      </c>
      <c r="B1673" s="250" t="s">
        <v>3413</v>
      </c>
      <c r="C1673" s="250" t="s">
        <v>232</v>
      </c>
      <c r="D1673" s="250" t="s">
        <v>244</v>
      </c>
      <c r="E1673" s="251" t="s">
        <v>3414</v>
      </c>
      <c r="F1673" s="0" t="n">
        <v>15.57</v>
      </c>
    </row>
    <row r="1674" customFormat="false" ht="15" hidden="false" customHeight="false" outlineLevel="0" collapsed="false">
      <c r="A1674" s="250" t="n">
        <v>42695</v>
      </c>
      <c r="B1674" s="250" t="s">
        <v>3415</v>
      </c>
      <c r="C1674" s="250" t="s">
        <v>232</v>
      </c>
      <c r="D1674" s="250" t="s">
        <v>244</v>
      </c>
      <c r="E1674" s="251" t="s">
        <v>3416</v>
      </c>
      <c r="F1674" s="0" t="n">
        <v>35.33</v>
      </c>
    </row>
    <row r="1675" customFormat="false" ht="15" hidden="false" customHeight="false" outlineLevel="0" collapsed="false">
      <c r="A1675" s="250" t="n">
        <v>42694</v>
      </c>
      <c r="B1675" s="250" t="s">
        <v>3417</v>
      </c>
      <c r="C1675" s="250" t="s">
        <v>232</v>
      </c>
      <c r="D1675" s="250" t="s">
        <v>244</v>
      </c>
      <c r="E1675" s="251" t="s">
        <v>3418</v>
      </c>
      <c r="F1675" s="0" t="n">
        <v>16.68</v>
      </c>
    </row>
    <row r="1676" customFormat="false" ht="15" hidden="false" customHeight="false" outlineLevel="0" collapsed="false">
      <c r="A1676" s="250" t="n">
        <v>20097</v>
      </c>
      <c r="B1676" s="250" t="s">
        <v>3419</v>
      </c>
      <c r="C1676" s="250" t="s">
        <v>232</v>
      </c>
      <c r="D1676" s="250" t="s">
        <v>236</v>
      </c>
      <c r="E1676" s="251" t="s">
        <v>3420</v>
      </c>
      <c r="F1676" s="0" t="n">
        <v>24.38</v>
      </c>
    </row>
    <row r="1677" customFormat="false" ht="15" hidden="false" customHeight="false" outlineLevel="0" collapsed="false">
      <c r="A1677" s="250" t="n">
        <v>20098</v>
      </c>
      <c r="B1677" s="250" t="s">
        <v>3421</v>
      </c>
      <c r="C1677" s="250" t="s">
        <v>232</v>
      </c>
      <c r="D1677" s="250" t="s">
        <v>236</v>
      </c>
      <c r="E1677" s="251" t="s">
        <v>3422</v>
      </c>
      <c r="F1677" s="0" t="n">
        <v>11.92</v>
      </c>
    </row>
    <row r="1678" customFormat="false" ht="15" hidden="false" customHeight="false" outlineLevel="0" collapsed="false">
      <c r="A1678" s="250" t="n">
        <v>20096</v>
      </c>
      <c r="B1678" s="250" t="s">
        <v>3423</v>
      </c>
      <c r="C1678" s="250" t="s">
        <v>232</v>
      </c>
      <c r="D1678" s="250" t="s">
        <v>236</v>
      </c>
      <c r="E1678" s="251" t="s">
        <v>3424</v>
      </c>
      <c r="F1678" s="0" t="n">
        <v>26.51</v>
      </c>
    </row>
    <row r="1679" customFormat="false" ht="15" hidden="false" customHeight="false" outlineLevel="0" collapsed="false">
      <c r="A1679" s="250" t="n">
        <v>1964</v>
      </c>
      <c r="B1679" s="250" t="s">
        <v>3425</v>
      </c>
      <c r="C1679" s="250" t="s">
        <v>232</v>
      </c>
      <c r="D1679" s="250" t="s">
        <v>236</v>
      </c>
      <c r="E1679" s="251" t="s">
        <v>3426</v>
      </c>
      <c r="F1679" s="0" t="n">
        <v>47.76</v>
      </c>
    </row>
    <row r="1680" customFormat="false" ht="15" hidden="false" customHeight="false" outlineLevel="0" collapsed="false">
      <c r="A1680" s="250" t="n">
        <v>1880</v>
      </c>
      <c r="B1680" s="250" t="s">
        <v>3427</v>
      </c>
      <c r="C1680" s="250" t="s">
        <v>232</v>
      </c>
      <c r="D1680" s="250" t="s">
        <v>236</v>
      </c>
      <c r="E1680" s="251" t="s">
        <v>3428</v>
      </c>
      <c r="F1680" s="0" t="n">
        <v>4.72</v>
      </c>
    </row>
    <row r="1681" customFormat="false" ht="15" hidden="false" customHeight="false" outlineLevel="0" collapsed="false">
      <c r="A1681" s="250" t="n">
        <v>39274</v>
      </c>
      <c r="B1681" s="250" t="s">
        <v>3429</v>
      </c>
      <c r="C1681" s="250" t="s">
        <v>232</v>
      </c>
      <c r="D1681" s="250" t="s">
        <v>236</v>
      </c>
      <c r="E1681" s="251" t="s">
        <v>296</v>
      </c>
      <c r="F1681" s="0" t="n">
        <v>6.24</v>
      </c>
    </row>
    <row r="1682" customFormat="false" ht="15" hidden="false" customHeight="false" outlineLevel="0" collapsed="false">
      <c r="A1682" s="250" t="n">
        <v>2628</v>
      </c>
      <c r="B1682" s="250" t="s">
        <v>3430</v>
      </c>
      <c r="C1682" s="250" t="s">
        <v>232</v>
      </c>
      <c r="D1682" s="250" t="s">
        <v>236</v>
      </c>
      <c r="E1682" s="251" t="s">
        <v>3431</v>
      </c>
      <c r="F1682" s="0" t="n">
        <v>2.78</v>
      </c>
    </row>
    <row r="1683" customFormat="false" ht="15" hidden="false" customHeight="false" outlineLevel="0" collapsed="false">
      <c r="A1683" s="250" t="n">
        <v>2622</v>
      </c>
      <c r="B1683" s="250" t="s">
        <v>3432</v>
      </c>
      <c r="C1683" s="250" t="s">
        <v>232</v>
      </c>
      <c r="D1683" s="250" t="s">
        <v>236</v>
      </c>
      <c r="E1683" s="251" t="s">
        <v>2114</v>
      </c>
      <c r="F1683" s="0" t="n">
        <v>4.64</v>
      </c>
    </row>
    <row r="1684" customFormat="false" ht="15" hidden="false" customHeight="false" outlineLevel="0" collapsed="false">
      <c r="A1684" s="250" t="n">
        <v>2623</v>
      </c>
      <c r="B1684" s="250" t="s">
        <v>3433</v>
      </c>
      <c r="C1684" s="250" t="s">
        <v>232</v>
      </c>
      <c r="D1684" s="250" t="s">
        <v>236</v>
      </c>
      <c r="E1684" s="251" t="s">
        <v>500</v>
      </c>
      <c r="F1684" s="0" t="n">
        <v>12.44</v>
      </c>
    </row>
    <row r="1685" customFormat="false" ht="15" hidden="false" customHeight="false" outlineLevel="0" collapsed="false">
      <c r="A1685" s="250" t="n">
        <v>2624</v>
      </c>
      <c r="B1685" s="250" t="s">
        <v>3434</v>
      </c>
      <c r="C1685" s="250" t="s">
        <v>232</v>
      </c>
      <c r="D1685" s="250" t="s">
        <v>236</v>
      </c>
      <c r="E1685" s="251" t="s">
        <v>3435</v>
      </c>
      <c r="F1685" s="0" t="n">
        <v>19.96</v>
      </c>
    </row>
    <row r="1686" customFormat="false" ht="15" hidden="false" customHeight="false" outlineLevel="0" collapsed="false">
      <c r="A1686" s="250" t="n">
        <v>2625</v>
      </c>
      <c r="B1686" s="250" t="s">
        <v>3436</v>
      </c>
      <c r="C1686" s="250" t="s">
        <v>232</v>
      </c>
      <c r="D1686" s="250" t="s">
        <v>236</v>
      </c>
      <c r="E1686" s="251" t="s">
        <v>3437</v>
      </c>
      <c r="F1686" s="0" t="n">
        <v>73.6</v>
      </c>
    </row>
    <row r="1687" customFormat="false" ht="15" hidden="false" customHeight="false" outlineLevel="0" collapsed="false">
      <c r="A1687" s="250" t="n">
        <v>2626</v>
      </c>
      <c r="B1687" s="250" t="s">
        <v>3438</v>
      </c>
      <c r="C1687" s="250" t="s">
        <v>232</v>
      </c>
      <c r="D1687" s="250" t="s">
        <v>236</v>
      </c>
      <c r="E1687" s="251" t="s">
        <v>3439</v>
      </c>
      <c r="F1687" s="0" t="n">
        <v>28.97</v>
      </c>
    </row>
    <row r="1688" customFormat="false" ht="15" hidden="false" customHeight="false" outlineLevel="0" collapsed="false">
      <c r="A1688" s="250" t="n">
        <v>2630</v>
      </c>
      <c r="B1688" s="250" t="s">
        <v>3440</v>
      </c>
      <c r="C1688" s="250" t="s">
        <v>232</v>
      </c>
      <c r="D1688" s="250" t="s">
        <v>236</v>
      </c>
      <c r="E1688" s="251" t="s">
        <v>3441</v>
      </c>
      <c r="F1688" s="0" t="n">
        <v>105.69</v>
      </c>
    </row>
    <row r="1689" customFormat="false" ht="15" hidden="false" customHeight="false" outlineLevel="0" collapsed="false">
      <c r="A1689" s="250" t="n">
        <v>2627</v>
      </c>
      <c r="B1689" s="250" t="s">
        <v>3442</v>
      </c>
      <c r="C1689" s="250" t="s">
        <v>232</v>
      </c>
      <c r="D1689" s="250" t="s">
        <v>236</v>
      </c>
      <c r="E1689" s="251" t="s">
        <v>3443</v>
      </c>
      <c r="F1689" s="0" t="n">
        <v>5.09</v>
      </c>
    </row>
    <row r="1690" customFormat="false" ht="15" hidden="false" customHeight="false" outlineLevel="0" collapsed="false">
      <c r="A1690" s="250" t="n">
        <v>2629</v>
      </c>
      <c r="B1690" s="250" t="s">
        <v>3444</v>
      </c>
      <c r="C1690" s="250" t="s">
        <v>232</v>
      </c>
      <c r="D1690" s="250" t="s">
        <v>236</v>
      </c>
      <c r="E1690" s="251" t="s">
        <v>3445</v>
      </c>
      <c r="F1690" s="0" t="n">
        <v>8.56</v>
      </c>
    </row>
    <row r="1691" customFormat="false" ht="15" hidden="false" customHeight="false" outlineLevel="0" collapsed="false">
      <c r="A1691" s="250" t="n">
        <v>12033</v>
      </c>
      <c r="B1691" s="250" t="s">
        <v>3446</v>
      </c>
      <c r="C1691" s="250" t="s">
        <v>232</v>
      </c>
      <c r="D1691" s="250" t="s">
        <v>236</v>
      </c>
      <c r="E1691" s="251" t="s">
        <v>3447</v>
      </c>
      <c r="F1691" s="0" t="n">
        <v>6.02</v>
      </c>
    </row>
    <row r="1692" customFormat="false" ht="15" hidden="false" customHeight="false" outlineLevel="0" collapsed="false">
      <c r="A1692" s="250" t="n">
        <v>40408</v>
      </c>
      <c r="B1692" s="250" t="s">
        <v>3448</v>
      </c>
      <c r="C1692" s="250" t="s">
        <v>232</v>
      </c>
      <c r="D1692" s="250" t="s">
        <v>236</v>
      </c>
      <c r="E1692" s="251" t="s">
        <v>3449</v>
      </c>
      <c r="F1692" s="0" t="n">
        <v>2.65</v>
      </c>
    </row>
    <row r="1693" customFormat="false" ht="15" hidden="false" customHeight="false" outlineLevel="0" collapsed="false">
      <c r="A1693" s="250" t="n">
        <v>40409</v>
      </c>
      <c r="B1693" s="250" t="s">
        <v>3450</v>
      </c>
      <c r="C1693" s="250" t="s">
        <v>232</v>
      </c>
      <c r="D1693" s="250" t="s">
        <v>236</v>
      </c>
      <c r="E1693" s="251" t="s">
        <v>3451</v>
      </c>
      <c r="F1693" s="0" t="n">
        <v>11.77</v>
      </c>
    </row>
    <row r="1694" customFormat="false" ht="15" hidden="false" customHeight="false" outlineLevel="0" collapsed="false">
      <c r="A1694" s="250" t="n">
        <v>39276</v>
      </c>
      <c r="B1694" s="250" t="s">
        <v>3452</v>
      </c>
      <c r="C1694" s="250" t="s">
        <v>232</v>
      </c>
      <c r="D1694" s="250" t="s">
        <v>236</v>
      </c>
      <c r="E1694" s="251" t="s">
        <v>3453</v>
      </c>
      <c r="F1694" s="0" t="n">
        <v>13.54</v>
      </c>
    </row>
    <row r="1695" customFormat="false" ht="15" hidden="false" customHeight="false" outlineLevel="0" collapsed="false">
      <c r="A1695" s="250" t="n">
        <v>39277</v>
      </c>
      <c r="B1695" s="250" t="s">
        <v>3454</v>
      </c>
      <c r="C1695" s="250" t="s">
        <v>232</v>
      </c>
      <c r="D1695" s="250" t="s">
        <v>236</v>
      </c>
      <c r="E1695" s="251" t="s">
        <v>3455</v>
      </c>
      <c r="F1695" s="0" t="n">
        <v>50.87</v>
      </c>
    </row>
    <row r="1696" customFormat="false" ht="15" hidden="false" customHeight="false" outlineLevel="0" collapsed="false">
      <c r="A1696" s="250" t="n">
        <v>12034</v>
      </c>
      <c r="B1696" s="250" t="s">
        <v>3456</v>
      </c>
      <c r="C1696" s="250" t="s">
        <v>232</v>
      </c>
      <c r="D1696" s="250" t="s">
        <v>236</v>
      </c>
      <c r="E1696" s="251" t="s">
        <v>2100</v>
      </c>
      <c r="F1696" s="0" t="n">
        <v>375.88</v>
      </c>
    </row>
    <row r="1697" customFormat="false" ht="15" hidden="false" customHeight="false" outlineLevel="0" collapsed="false">
      <c r="A1697" s="250" t="n">
        <v>39879</v>
      </c>
      <c r="B1697" s="250" t="s">
        <v>3457</v>
      </c>
      <c r="C1697" s="250" t="s">
        <v>232</v>
      </c>
      <c r="D1697" s="250" t="s">
        <v>244</v>
      </c>
      <c r="E1697" s="251" t="s">
        <v>3458</v>
      </c>
      <c r="F1697" s="0" t="n">
        <v>585.46</v>
      </c>
    </row>
    <row r="1698" customFormat="false" ht="15" hidden="false" customHeight="false" outlineLevel="0" collapsed="false">
      <c r="A1698" s="250" t="n">
        <v>39880</v>
      </c>
      <c r="B1698" s="250" t="s">
        <v>3459</v>
      </c>
      <c r="C1698" s="250" t="s">
        <v>232</v>
      </c>
      <c r="D1698" s="250" t="s">
        <v>244</v>
      </c>
      <c r="E1698" s="251" t="s">
        <v>3460</v>
      </c>
      <c r="F1698" s="0" t="n">
        <v>27.46</v>
      </c>
    </row>
    <row r="1699" customFormat="false" ht="15" hidden="false" customHeight="false" outlineLevel="0" collapsed="false">
      <c r="A1699" s="250" t="n">
        <v>39881</v>
      </c>
      <c r="B1699" s="250" t="s">
        <v>3461</v>
      </c>
      <c r="C1699" s="250" t="s">
        <v>232</v>
      </c>
      <c r="D1699" s="250" t="s">
        <v>244</v>
      </c>
      <c r="E1699" s="251" t="s">
        <v>3462</v>
      </c>
      <c r="F1699" s="0" t="n">
        <v>6.94</v>
      </c>
    </row>
    <row r="1700" customFormat="false" ht="15" hidden="false" customHeight="false" outlineLevel="0" collapsed="false">
      <c r="A1700" s="250" t="n">
        <v>39882</v>
      </c>
      <c r="B1700" s="250" t="s">
        <v>3463</v>
      </c>
      <c r="C1700" s="250" t="s">
        <v>232</v>
      </c>
      <c r="D1700" s="250" t="s">
        <v>244</v>
      </c>
      <c r="E1700" s="251" t="s">
        <v>3464</v>
      </c>
      <c r="F1700" s="0" t="n">
        <v>22.74</v>
      </c>
    </row>
    <row r="1701" customFormat="false" ht="15" hidden="false" customHeight="false" outlineLevel="0" collapsed="false">
      <c r="A1701" s="250" t="n">
        <v>39883</v>
      </c>
      <c r="B1701" s="250" t="s">
        <v>3465</v>
      </c>
      <c r="C1701" s="250" t="s">
        <v>232</v>
      </c>
      <c r="D1701" s="250" t="s">
        <v>244</v>
      </c>
      <c r="E1701" s="251" t="s">
        <v>3466</v>
      </c>
      <c r="F1701" s="0" t="n">
        <v>28.5</v>
      </c>
    </row>
    <row r="1702" customFormat="false" ht="15" hidden="false" customHeight="false" outlineLevel="0" collapsed="false">
      <c r="A1702" s="250" t="n">
        <v>39884</v>
      </c>
      <c r="B1702" s="250" t="s">
        <v>3467</v>
      </c>
      <c r="C1702" s="250" t="s">
        <v>232</v>
      </c>
      <c r="D1702" s="250" t="s">
        <v>244</v>
      </c>
      <c r="E1702" s="251" t="s">
        <v>3468</v>
      </c>
      <c r="F1702" s="0" t="n">
        <v>3.17</v>
      </c>
    </row>
    <row r="1703" customFormat="false" ht="15" hidden="false" customHeight="false" outlineLevel="0" collapsed="false">
      <c r="A1703" s="250" t="n">
        <v>39885</v>
      </c>
      <c r="B1703" s="250" t="s">
        <v>3469</v>
      </c>
      <c r="C1703" s="250" t="s">
        <v>232</v>
      </c>
      <c r="D1703" s="250" t="s">
        <v>244</v>
      </c>
      <c r="E1703" s="251" t="s">
        <v>3470</v>
      </c>
      <c r="F1703" s="0" t="n">
        <v>6.64</v>
      </c>
    </row>
    <row r="1704" customFormat="false" ht="15" hidden="false" customHeight="false" outlineLevel="0" collapsed="false">
      <c r="A1704" s="250" t="n">
        <v>1777</v>
      </c>
      <c r="B1704" s="250" t="s">
        <v>3471</v>
      </c>
      <c r="C1704" s="250" t="s">
        <v>232</v>
      </c>
      <c r="D1704" s="250" t="s">
        <v>244</v>
      </c>
      <c r="E1704" s="251" t="s">
        <v>3472</v>
      </c>
      <c r="F1704" s="0" t="n">
        <v>19.55</v>
      </c>
    </row>
    <row r="1705" customFormat="false" ht="15" hidden="false" customHeight="false" outlineLevel="0" collapsed="false">
      <c r="A1705" s="250" t="n">
        <v>1819</v>
      </c>
      <c r="B1705" s="250" t="s">
        <v>3473</v>
      </c>
      <c r="C1705" s="250" t="s">
        <v>232</v>
      </c>
      <c r="D1705" s="250" t="s">
        <v>244</v>
      </c>
      <c r="E1705" s="251" t="s">
        <v>3474</v>
      </c>
      <c r="F1705" s="0" t="n">
        <v>103.2</v>
      </c>
    </row>
    <row r="1706" customFormat="false" ht="15" hidden="false" customHeight="false" outlineLevel="0" collapsed="false">
      <c r="A1706" s="250" t="n">
        <v>1775</v>
      </c>
      <c r="B1706" s="250" t="s">
        <v>3475</v>
      </c>
      <c r="C1706" s="250" t="s">
        <v>232</v>
      </c>
      <c r="D1706" s="250" t="s">
        <v>244</v>
      </c>
      <c r="E1706" s="251" t="s">
        <v>3476</v>
      </c>
      <c r="F1706" s="0" t="n">
        <v>21.94</v>
      </c>
    </row>
    <row r="1707" customFormat="false" ht="15" hidden="false" customHeight="false" outlineLevel="0" collapsed="false">
      <c r="A1707" s="250" t="n">
        <v>1776</v>
      </c>
      <c r="B1707" s="250" t="s">
        <v>3477</v>
      </c>
      <c r="C1707" s="250" t="s">
        <v>232</v>
      </c>
      <c r="D1707" s="250" t="s">
        <v>244</v>
      </c>
      <c r="E1707" s="251" t="s">
        <v>3478</v>
      </c>
      <c r="F1707" s="0" t="n">
        <v>42.42</v>
      </c>
    </row>
    <row r="1708" customFormat="false" ht="15" hidden="false" customHeight="false" outlineLevel="0" collapsed="false">
      <c r="A1708" s="250" t="n">
        <v>1778</v>
      </c>
      <c r="B1708" s="250" t="s">
        <v>3479</v>
      </c>
      <c r="C1708" s="250" t="s">
        <v>232</v>
      </c>
      <c r="D1708" s="250" t="s">
        <v>244</v>
      </c>
      <c r="E1708" s="251" t="s">
        <v>3480</v>
      </c>
      <c r="F1708" s="0" t="n">
        <v>102.2</v>
      </c>
    </row>
    <row r="1709" customFormat="false" ht="15" hidden="false" customHeight="false" outlineLevel="0" collapsed="false">
      <c r="A1709" s="250" t="n">
        <v>1818</v>
      </c>
      <c r="B1709" s="250" t="s">
        <v>3481</v>
      </c>
      <c r="C1709" s="250" t="s">
        <v>232</v>
      </c>
      <c r="D1709" s="250" t="s">
        <v>244</v>
      </c>
      <c r="E1709" s="251" t="s">
        <v>3482</v>
      </c>
      <c r="F1709" s="0" t="n">
        <v>22.31</v>
      </c>
    </row>
    <row r="1710" customFormat="false" ht="15" hidden="false" customHeight="false" outlineLevel="0" collapsed="false">
      <c r="A1710" s="250" t="n">
        <v>1820</v>
      </c>
      <c r="B1710" s="250" t="s">
        <v>3483</v>
      </c>
      <c r="C1710" s="250" t="s">
        <v>232</v>
      </c>
      <c r="D1710" s="250" t="s">
        <v>244</v>
      </c>
      <c r="E1710" s="251" t="s">
        <v>3484</v>
      </c>
      <c r="F1710" s="0" t="n">
        <v>55.06</v>
      </c>
    </row>
    <row r="1711" customFormat="false" ht="15" hidden="false" customHeight="false" outlineLevel="0" collapsed="false">
      <c r="A1711" s="250" t="n">
        <v>1779</v>
      </c>
      <c r="B1711" s="250" t="s">
        <v>3485</v>
      </c>
      <c r="C1711" s="250" t="s">
        <v>232</v>
      </c>
      <c r="D1711" s="250" t="s">
        <v>244</v>
      </c>
      <c r="E1711" s="251" t="s">
        <v>3486</v>
      </c>
      <c r="F1711" s="0" t="n">
        <v>124.71</v>
      </c>
    </row>
    <row r="1712" customFormat="false" ht="15" hidden="false" customHeight="false" outlineLevel="0" collapsed="false">
      <c r="A1712" s="250" t="n">
        <v>1780</v>
      </c>
      <c r="B1712" s="250" t="s">
        <v>3487</v>
      </c>
      <c r="C1712" s="250" t="s">
        <v>232</v>
      </c>
      <c r="D1712" s="250" t="s">
        <v>244</v>
      </c>
      <c r="E1712" s="251" t="s">
        <v>3488</v>
      </c>
      <c r="F1712" s="0" t="n">
        <v>27.96</v>
      </c>
    </row>
    <row r="1713" customFormat="false" ht="15" hidden="false" customHeight="false" outlineLevel="0" collapsed="false">
      <c r="A1713" s="250" t="n">
        <v>1783</v>
      </c>
      <c r="B1713" s="250" t="s">
        <v>3489</v>
      </c>
      <c r="C1713" s="250" t="s">
        <v>232</v>
      </c>
      <c r="D1713" s="250" t="s">
        <v>244</v>
      </c>
      <c r="E1713" s="251" t="s">
        <v>3490</v>
      </c>
      <c r="F1713" s="0" t="n">
        <v>66</v>
      </c>
    </row>
    <row r="1714" customFormat="false" ht="15" hidden="false" customHeight="false" outlineLevel="0" collapsed="false">
      <c r="A1714" s="250" t="n">
        <v>1782</v>
      </c>
      <c r="B1714" s="250" t="s">
        <v>3491</v>
      </c>
      <c r="C1714" s="250" t="s">
        <v>232</v>
      </c>
      <c r="D1714" s="250" t="s">
        <v>244</v>
      </c>
      <c r="E1714" s="251" t="s">
        <v>3492</v>
      </c>
      <c r="F1714" s="0" t="n">
        <v>17.94</v>
      </c>
    </row>
    <row r="1715" customFormat="false" ht="15" hidden="false" customHeight="false" outlineLevel="0" collapsed="false">
      <c r="A1715" s="250" t="n">
        <v>1817</v>
      </c>
      <c r="B1715" s="250" t="s">
        <v>3493</v>
      </c>
      <c r="C1715" s="250" t="s">
        <v>232</v>
      </c>
      <c r="D1715" s="250" t="s">
        <v>244</v>
      </c>
      <c r="E1715" s="251" t="s">
        <v>3494</v>
      </c>
      <c r="F1715" s="0" t="n">
        <v>13.56</v>
      </c>
    </row>
    <row r="1716" customFormat="false" ht="15" hidden="false" customHeight="false" outlineLevel="0" collapsed="false">
      <c r="A1716" s="250" t="n">
        <v>1781</v>
      </c>
      <c r="B1716" s="250" t="s">
        <v>3495</v>
      </c>
      <c r="C1716" s="250" t="s">
        <v>232</v>
      </c>
      <c r="D1716" s="250" t="s">
        <v>244</v>
      </c>
      <c r="E1716" s="251" t="s">
        <v>3496</v>
      </c>
      <c r="F1716" s="0" t="n">
        <v>2.81</v>
      </c>
    </row>
    <row r="1717" customFormat="false" ht="15" hidden="false" customHeight="false" outlineLevel="0" collapsed="false">
      <c r="A1717" s="250" t="n">
        <v>1784</v>
      </c>
      <c r="B1717" s="250" t="s">
        <v>3497</v>
      </c>
      <c r="C1717" s="250" t="s">
        <v>232</v>
      </c>
      <c r="D1717" s="250" t="s">
        <v>244</v>
      </c>
      <c r="E1717" s="251" t="s">
        <v>3498</v>
      </c>
      <c r="F1717" s="0" t="n">
        <v>5.57</v>
      </c>
    </row>
    <row r="1718" customFormat="false" ht="15" hidden="false" customHeight="false" outlineLevel="0" collapsed="false">
      <c r="A1718" s="250" t="n">
        <v>1810</v>
      </c>
      <c r="B1718" s="250" t="s">
        <v>3499</v>
      </c>
      <c r="C1718" s="250" t="s">
        <v>232</v>
      </c>
      <c r="D1718" s="250" t="s">
        <v>244</v>
      </c>
      <c r="E1718" s="251" t="s">
        <v>3500</v>
      </c>
      <c r="F1718" s="0" t="n">
        <v>25.6</v>
      </c>
    </row>
    <row r="1719" customFormat="false" ht="15" hidden="false" customHeight="false" outlineLevel="0" collapsed="false">
      <c r="A1719" s="250" t="n">
        <v>1811</v>
      </c>
      <c r="B1719" s="250" t="s">
        <v>3501</v>
      </c>
      <c r="C1719" s="250" t="s">
        <v>232</v>
      </c>
      <c r="D1719" s="250" t="s">
        <v>244</v>
      </c>
      <c r="E1719" s="251" t="s">
        <v>1928</v>
      </c>
      <c r="F1719" s="0" t="n">
        <v>3.56</v>
      </c>
    </row>
    <row r="1720" customFormat="false" ht="15" hidden="false" customHeight="false" outlineLevel="0" collapsed="false">
      <c r="A1720" s="250" t="n">
        <v>1812</v>
      </c>
      <c r="B1720" s="250" t="s">
        <v>3502</v>
      </c>
      <c r="C1720" s="250" t="s">
        <v>232</v>
      </c>
      <c r="D1720" s="250" t="s">
        <v>244</v>
      </c>
      <c r="E1720" s="251" t="s">
        <v>3503</v>
      </c>
      <c r="F1720" s="0" t="n">
        <v>234.5</v>
      </c>
    </row>
    <row r="1721" customFormat="false" ht="15" hidden="false" customHeight="false" outlineLevel="0" collapsed="false">
      <c r="A1721" s="250" t="n">
        <v>40386</v>
      </c>
      <c r="B1721" s="250" t="s">
        <v>3504</v>
      </c>
      <c r="C1721" s="250" t="s">
        <v>232</v>
      </c>
      <c r="D1721" s="250" t="s">
        <v>244</v>
      </c>
      <c r="E1721" s="251" t="s">
        <v>3505</v>
      </c>
      <c r="F1721" s="0" t="n">
        <v>385.73</v>
      </c>
    </row>
    <row r="1722" customFormat="false" ht="15" hidden="false" customHeight="false" outlineLevel="0" collapsed="false">
      <c r="A1722" s="250" t="n">
        <v>40384</v>
      </c>
      <c r="B1722" s="250" t="s">
        <v>3506</v>
      </c>
      <c r="C1722" s="250" t="s">
        <v>232</v>
      </c>
      <c r="D1722" s="250" t="s">
        <v>244</v>
      </c>
      <c r="E1722" s="251" t="s">
        <v>3507</v>
      </c>
      <c r="F1722" s="0" t="n">
        <v>293.29</v>
      </c>
    </row>
    <row r="1723" customFormat="false" ht="15" hidden="false" customHeight="false" outlineLevel="0" collapsed="false">
      <c r="A1723" s="250" t="n">
        <v>40379</v>
      </c>
      <c r="B1723" s="250" t="s">
        <v>3508</v>
      </c>
      <c r="C1723" s="250" t="s">
        <v>232</v>
      </c>
      <c r="D1723" s="250" t="s">
        <v>244</v>
      </c>
      <c r="E1723" s="251" t="s">
        <v>3509</v>
      </c>
      <c r="F1723" s="0" t="n">
        <v>433.6</v>
      </c>
    </row>
    <row r="1724" customFormat="false" ht="15" hidden="false" customHeight="false" outlineLevel="0" collapsed="false">
      <c r="A1724" s="250" t="n">
        <v>40423</v>
      </c>
      <c r="B1724" s="250" t="s">
        <v>3510</v>
      </c>
      <c r="C1724" s="250" t="s">
        <v>232</v>
      </c>
      <c r="D1724" s="250" t="s">
        <v>244</v>
      </c>
      <c r="E1724" s="251" t="s">
        <v>3511</v>
      </c>
      <c r="F1724" s="0" t="n">
        <v>26.93</v>
      </c>
    </row>
    <row r="1725" customFormat="false" ht="15" hidden="false" customHeight="false" outlineLevel="0" collapsed="false">
      <c r="A1725" s="250" t="n">
        <v>40389</v>
      </c>
      <c r="B1725" s="250" t="s">
        <v>3512</v>
      </c>
      <c r="C1725" s="250" t="s">
        <v>232</v>
      </c>
      <c r="D1725" s="250" t="s">
        <v>244</v>
      </c>
      <c r="E1725" s="251" t="s">
        <v>3513</v>
      </c>
      <c r="F1725" s="0" t="n">
        <v>90.79</v>
      </c>
    </row>
    <row r="1726" customFormat="false" ht="15" hidden="false" customHeight="false" outlineLevel="0" collapsed="false">
      <c r="A1726" s="250" t="n">
        <v>40388</v>
      </c>
      <c r="B1726" s="250" t="s">
        <v>3514</v>
      </c>
      <c r="C1726" s="250" t="s">
        <v>232</v>
      </c>
      <c r="D1726" s="250" t="s">
        <v>244</v>
      </c>
      <c r="E1726" s="251" t="s">
        <v>3515</v>
      </c>
      <c r="F1726" s="0" t="n">
        <v>17.62</v>
      </c>
    </row>
    <row r="1727" customFormat="false" ht="15" hidden="false" customHeight="false" outlineLevel="0" collapsed="false">
      <c r="A1727" s="250" t="n">
        <v>40381</v>
      </c>
      <c r="B1727" s="250" t="s">
        <v>3516</v>
      </c>
      <c r="C1727" s="250" t="s">
        <v>232</v>
      </c>
      <c r="D1727" s="250" t="s">
        <v>244</v>
      </c>
      <c r="E1727" s="251" t="s">
        <v>3517</v>
      </c>
      <c r="F1727" s="0" t="n">
        <v>16.28</v>
      </c>
    </row>
    <row r="1728" customFormat="false" ht="15" hidden="false" customHeight="false" outlineLevel="0" collapsed="false">
      <c r="A1728" s="250" t="n">
        <v>40391</v>
      </c>
      <c r="B1728" s="250" t="s">
        <v>3518</v>
      </c>
      <c r="C1728" s="250" t="s">
        <v>232</v>
      </c>
      <c r="D1728" s="250" t="s">
        <v>244</v>
      </c>
      <c r="E1728" s="251" t="s">
        <v>3519</v>
      </c>
      <c r="F1728" s="0" t="n">
        <v>1.38</v>
      </c>
    </row>
    <row r="1729" customFormat="false" ht="15" hidden="false" customHeight="false" outlineLevel="0" collapsed="false">
      <c r="A1729" s="250" t="n">
        <v>40414</v>
      </c>
      <c r="B1729" s="250" t="s">
        <v>3520</v>
      </c>
      <c r="C1729" s="250" t="s">
        <v>232</v>
      </c>
      <c r="D1729" s="250" t="s">
        <v>244</v>
      </c>
      <c r="E1729" s="251" t="s">
        <v>3521</v>
      </c>
      <c r="F1729" s="0" t="n">
        <v>1.07</v>
      </c>
    </row>
    <row r="1730" customFormat="false" ht="15" hidden="false" customHeight="false" outlineLevel="0" collapsed="false">
      <c r="A1730" s="250" t="n">
        <v>40416</v>
      </c>
      <c r="B1730" s="250" t="s">
        <v>3522</v>
      </c>
      <c r="C1730" s="250" t="s">
        <v>232</v>
      </c>
      <c r="D1730" s="250" t="s">
        <v>244</v>
      </c>
      <c r="E1730" s="251" t="s">
        <v>3523</v>
      </c>
      <c r="F1730" s="0" t="n">
        <v>151.23</v>
      </c>
    </row>
    <row r="1731" customFormat="false" ht="15" hidden="false" customHeight="false" outlineLevel="0" collapsed="false">
      <c r="A1731" s="250" t="n">
        <v>40418</v>
      </c>
      <c r="B1731" s="250" t="s">
        <v>3524</v>
      </c>
      <c r="C1731" s="250" t="s">
        <v>232</v>
      </c>
      <c r="D1731" s="250" t="s">
        <v>244</v>
      </c>
      <c r="E1731" s="251" t="s">
        <v>3525</v>
      </c>
      <c r="F1731" s="0" t="n">
        <v>3.59</v>
      </c>
    </row>
    <row r="1732" customFormat="false" ht="15" hidden="false" customHeight="false" outlineLevel="0" collapsed="false">
      <c r="A1732" s="250" t="n">
        <v>2609</v>
      </c>
      <c r="B1732" s="250" t="s">
        <v>3526</v>
      </c>
      <c r="C1732" s="250" t="s">
        <v>232</v>
      </c>
      <c r="D1732" s="250" t="s">
        <v>236</v>
      </c>
      <c r="E1732" s="251" t="s">
        <v>3527</v>
      </c>
      <c r="F1732" s="0" t="n">
        <v>4.32</v>
      </c>
    </row>
    <row r="1733" customFormat="false" ht="15" hidden="false" customHeight="false" outlineLevel="0" collapsed="false">
      <c r="A1733" s="250" t="n">
        <v>2634</v>
      </c>
      <c r="B1733" s="250" t="s">
        <v>3528</v>
      </c>
      <c r="C1733" s="250" t="s">
        <v>232</v>
      </c>
      <c r="D1733" s="250" t="s">
        <v>236</v>
      </c>
      <c r="E1733" s="251" t="s">
        <v>2283</v>
      </c>
      <c r="F1733" s="0" t="n">
        <v>6.87</v>
      </c>
    </row>
    <row r="1734" customFormat="false" ht="15" hidden="false" customHeight="false" outlineLevel="0" collapsed="false">
      <c r="A1734" s="250" t="n">
        <v>2611</v>
      </c>
      <c r="B1734" s="250" t="s">
        <v>3529</v>
      </c>
      <c r="C1734" s="250" t="s">
        <v>232</v>
      </c>
      <c r="D1734" s="250" t="s">
        <v>236</v>
      </c>
      <c r="E1734" s="251" t="s">
        <v>3530</v>
      </c>
      <c r="F1734" s="0" t="n">
        <v>14.51</v>
      </c>
    </row>
    <row r="1735" customFormat="false" ht="15" hidden="false" customHeight="false" outlineLevel="0" collapsed="false">
      <c r="A1735" s="250" t="n">
        <v>34359</v>
      </c>
      <c r="B1735" s="250" t="s">
        <v>3531</v>
      </c>
      <c r="C1735" s="250" t="s">
        <v>232</v>
      </c>
      <c r="D1735" s="250" t="s">
        <v>244</v>
      </c>
      <c r="E1735" s="251" t="s">
        <v>3532</v>
      </c>
      <c r="F1735" s="0" t="n">
        <v>21.26</v>
      </c>
    </row>
    <row r="1736" customFormat="false" ht="15" hidden="false" customHeight="false" outlineLevel="0" collapsed="false">
      <c r="A1736" s="250" t="n">
        <v>1789</v>
      </c>
      <c r="B1736" s="250" t="s">
        <v>3533</v>
      </c>
      <c r="C1736" s="250" t="s">
        <v>232</v>
      </c>
      <c r="D1736" s="250" t="s">
        <v>244</v>
      </c>
      <c r="E1736" s="251" t="s">
        <v>3534</v>
      </c>
      <c r="F1736" s="0" t="n">
        <v>32.34</v>
      </c>
    </row>
    <row r="1737" customFormat="false" ht="15" hidden="false" customHeight="false" outlineLevel="0" collapsed="false">
      <c r="A1737" s="250" t="n">
        <v>1788</v>
      </c>
      <c r="B1737" s="250" t="s">
        <v>3535</v>
      </c>
      <c r="C1737" s="250" t="s">
        <v>232</v>
      </c>
      <c r="D1737" s="250" t="s">
        <v>244</v>
      </c>
      <c r="E1737" s="251" t="s">
        <v>3536</v>
      </c>
      <c r="F1737" s="0" t="n">
        <v>56.96</v>
      </c>
    </row>
    <row r="1738" customFormat="false" ht="15" hidden="false" customHeight="false" outlineLevel="0" collapsed="false">
      <c r="A1738" s="250" t="n">
        <v>1786</v>
      </c>
      <c r="B1738" s="250" t="s">
        <v>3537</v>
      </c>
      <c r="C1738" s="250" t="s">
        <v>232</v>
      </c>
      <c r="D1738" s="250" t="s">
        <v>244</v>
      </c>
      <c r="E1738" s="251" t="s">
        <v>3538</v>
      </c>
      <c r="F1738" s="0" t="n">
        <v>77.04</v>
      </c>
    </row>
    <row r="1739" customFormat="false" ht="15" hidden="false" customHeight="false" outlineLevel="0" collapsed="false">
      <c r="A1739" s="250" t="n">
        <v>1787</v>
      </c>
      <c r="B1739" s="250" t="s">
        <v>3539</v>
      </c>
      <c r="C1739" s="250" t="s">
        <v>232</v>
      </c>
      <c r="D1739" s="250" t="s">
        <v>244</v>
      </c>
      <c r="E1739" s="251" t="s">
        <v>3540</v>
      </c>
      <c r="F1739" s="0" t="n">
        <v>4.41</v>
      </c>
    </row>
    <row r="1740" customFormat="false" ht="15" hidden="false" customHeight="false" outlineLevel="0" collapsed="false">
      <c r="A1740" s="250" t="n">
        <v>1791</v>
      </c>
      <c r="B1740" s="250" t="s">
        <v>3541</v>
      </c>
      <c r="C1740" s="250" t="s">
        <v>232</v>
      </c>
      <c r="D1740" s="250" t="s">
        <v>244</v>
      </c>
      <c r="E1740" s="251" t="s">
        <v>3542</v>
      </c>
      <c r="F1740" s="0" t="n">
        <v>2.89</v>
      </c>
    </row>
    <row r="1741" customFormat="false" ht="15" hidden="false" customHeight="false" outlineLevel="0" collapsed="false">
      <c r="A1741" s="250" t="n">
        <v>1790</v>
      </c>
      <c r="B1741" s="250" t="s">
        <v>3543</v>
      </c>
      <c r="C1741" s="250" t="s">
        <v>232</v>
      </c>
      <c r="D1741" s="250" t="s">
        <v>244</v>
      </c>
      <c r="E1741" s="251" t="s">
        <v>3544</v>
      </c>
      <c r="F1741" s="0" t="n">
        <v>1.02</v>
      </c>
    </row>
    <row r="1742" customFormat="false" ht="15" hidden="false" customHeight="false" outlineLevel="0" collapsed="false">
      <c r="A1742" s="250" t="n">
        <v>1813</v>
      </c>
      <c r="B1742" s="250" t="s">
        <v>3545</v>
      </c>
      <c r="C1742" s="250" t="s">
        <v>232</v>
      </c>
      <c r="D1742" s="250" t="s">
        <v>244</v>
      </c>
      <c r="E1742" s="251" t="s">
        <v>3546</v>
      </c>
      <c r="F1742" s="0" t="n">
        <v>2.61</v>
      </c>
    </row>
    <row r="1743" customFormat="false" ht="15" hidden="false" customHeight="false" outlineLevel="0" collapsed="false">
      <c r="A1743" s="250" t="n">
        <v>1792</v>
      </c>
      <c r="B1743" s="250" t="s">
        <v>3547</v>
      </c>
      <c r="C1743" s="250" t="s">
        <v>232</v>
      </c>
      <c r="D1743" s="250" t="s">
        <v>244</v>
      </c>
      <c r="E1743" s="251" t="s">
        <v>3548</v>
      </c>
      <c r="F1743" s="0" t="n">
        <v>7.05</v>
      </c>
    </row>
    <row r="1744" customFormat="false" ht="15" hidden="false" customHeight="false" outlineLevel="0" collapsed="false">
      <c r="A1744" s="250" t="n">
        <v>1793</v>
      </c>
      <c r="B1744" s="250" t="s">
        <v>3549</v>
      </c>
      <c r="C1744" s="250" t="s">
        <v>232</v>
      </c>
      <c r="D1744" s="250" t="s">
        <v>244</v>
      </c>
      <c r="E1744" s="251" t="s">
        <v>3550</v>
      </c>
      <c r="F1744" s="0" t="n">
        <v>1.99</v>
      </c>
    </row>
    <row r="1745" customFormat="false" ht="15" hidden="false" customHeight="false" outlineLevel="0" collapsed="false">
      <c r="A1745" s="250" t="n">
        <v>1809</v>
      </c>
      <c r="B1745" s="250" t="s">
        <v>3551</v>
      </c>
      <c r="C1745" s="250" t="s">
        <v>232</v>
      </c>
      <c r="D1745" s="250" t="s">
        <v>244</v>
      </c>
      <c r="E1745" s="251" t="s">
        <v>3552</v>
      </c>
      <c r="F1745" s="0" t="n">
        <v>3.35</v>
      </c>
    </row>
    <row r="1746" customFormat="false" ht="15" hidden="false" customHeight="false" outlineLevel="0" collapsed="false">
      <c r="A1746" s="250" t="n">
        <v>1814</v>
      </c>
      <c r="B1746" s="250" t="s">
        <v>3553</v>
      </c>
      <c r="C1746" s="250" t="s">
        <v>232</v>
      </c>
      <c r="D1746" s="250" t="s">
        <v>244</v>
      </c>
      <c r="E1746" s="251" t="s">
        <v>3554</v>
      </c>
      <c r="F1746" s="0" t="n">
        <v>7.42</v>
      </c>
    </row>
    <row r="1747" customFormat="false" ht="15" hidden="false" customHeight="false" outlineLevel="0" collapsed="false">
      <c r="A1747" s="250" t="n">
        <v>1803</v>
      </c>
      <c r="B1747" s="250" t="s">
        <v>3555</v>
      </c>
      <c r="C1747" s="250" t="s">
        <v>232</v>
      </c>
      <c r="D1747" s="250" t="s">
        <v>244</v>
      </c>
      <c r="E1747" s="251" t="s">
        <v>3556</v>
      </c>
      <c r="F1747" s="0" t="n">
        <v>11.91</v>
      </c>
    </row>
    <row r="1748" customFormat="false" ht="15" hidden="false" customHeight="false" outlineLevel="0" collapsed="false">
      <c r="A1748" s="250" t="n">
        <v>1805</v>
      </c>
      <c r="B1748" s="250" t="s">
        <v>3557</v>
      </c>
      <c r="C1748" s="250" t="s">
        <v>232</v>
      </c>
      <c r="D1748" s="250" t="s">
        <v>244</v>
      </c>
      <c r="E1748" s="251" t="s">
        <v>3558</v>
      </c>
      <c r="F1748" s="0" t="n">
        <v>31.38</v>
      </c>
    </row>
    <row r="1749" customFormat="false" ht="15" hidden="false" customHeight="false" outlineLevel="0" collapsed="false">
      <c r="A1749" s="250" t="n">
        <v>1821</v>
      </c>
      <c r="B1749" s="250" t="s">
        <v>3559</v>
      </c>
      <c r="C1749" s="250" t="s">
        <v>232</v>
      </c>
      <c r="D1749" s="250" t="s">
        <v>244</v>
      </c>
      <c r="E1749" s="251" t="s">
        <v>3560</v>
      </c>
      <c r="F1749" s="0" t="n">
        <v>50.12</v>
      </c>
    </row>
    <row r="1750" customFormat="false" ht="15" hidden="false" customHeight="false" outlineLevel="0" collapsed="false">
      <c r="A1750" s="250" t="n">
        <v>1806</v>
      </c>
      <c r="B1750" s="250" t="s">
        <v>3561</v>
      </c>
      <c r="C1750" s="250" t="s">
        <v>232</v>
      </c>
      <c r="D1750" s="250" t="s">
        <v>244</v>
      </c>
      <c r="E1750" s="251" t="s">
        <v>3562</v>
      </c>
      <c r="F1750" s="0" t="n">
        <v>74.44</v>
      </c>
    </row>
    <row r="1751" customFormat="false" ht="15" hidden="false" customHeight="false" outlineLevel="0" collapsed="false">
      <c r="A1751" s="250" t="n">
        <v>1804</v>
      </c>
      <c r="B1751" s="250" t="s">
        <v>3563</v>
      </c>
      <c r="C1751" s="250" t="s">
        <v>232</v>
      </c>
      <c r="D1751" s="250" t="s">
        <v>244</v>
      </c>
      <c r="E1751" s="251" t="s">
        <v>3564</v>
      </c>
      <c r="F1751" s="0" t="n">
        <v>176.92</v>
      </c>
    </row>
    <row r="1752" customFormat="false" ht="15" hidden="false" customHeight="false" outlineLevel="0" collapsed="false">
      <c r="A1752" s="250" t="n">
        <v>1807</v>
      </c>
      <c r="B1752" s="250" t="s">
        <v>3565</v>
      </c>
      <c r="C1752" s="250" t="s">
        <v>232</v>
      </c>
      <c r="D1752" s="250" t="s">
        <v>244</v>
      </c>
      <c r="E1752" s="251" t="s">
        <v>3566</v>
      </c>
      <c r="F1752" s="0" t="n">
        <v>49.66</v>
      </c>
    </row>
    <row r="1753" customFormat="false" ht="15" hidden="false" customHeight="false" outlineLevel="0" collapsed="false">
      <c r="A1753" s="250" t="n">
        <v>1808</v>
      </c>
      <c r="B1753" s="250" t="s">
        <v>3567</v>
      </c>
      <c r="C1753" s="250" t="s">
        <v>232</v>
      </c>
      <c r="D1753" s="250" t="s">
        <v>244</v>
      </c>
      <c r="E1753" s="251" t="s">
        <v>3568</v>
      </c>
      <c r="F1753" s="0" t="n">
        <v>36.13</v>
      </c>
    </row>
    <row r="1754" customFormat="false" ht="15" hidden="false" customHeight="false" outlineLevel="0" collapsed="false">
      <c r="A1754" s="250" t="n">
        <v>1797</v>
      </c>
      <c r="B1754" s="250" t="s">
        <v>3569</v>
      </c>
      <c r="C1754" s="250" t="s">
        <v>232</v>
      </c>
      <c r="D1754" s="250" t="s">
        <v>244</v>
      </c>
      <c r="E1754" s="251" t="s">
        <v>3570</v>
      </c>
      <c r="F1754" s="0" t="n">
        <v>10.8</v>
      </c>
    </row>
    <row r="1755" customFormat="false" ht="15" hidden="false" customHeight="false" outlineLevel="0" collapsed="false">
      <c r="A1755" s="250" t="n">
        <v>1796</v>
      </c>
      <c r="B1755" s="250" t="s">
        <v>3571</v>
      </c>
      <c r="C1755" s="250" t="s">
        <v>232</v>
      </c>
      <c r="D1755" s="250" t="s">
        <v>244</v>
      </c>
      <c r="E1755" s="251" t="s">
        <v>3572</v>
      </c>
      <c r="F1755" s="0" t="n">
        <v>29.4</v>
      </c>
    </row>
    <row r="1756" customFormat="false" ht="15" hidden="false" customHeight="false" outlineLevel="0" collapsed="false">
      <c r="A1756" s="250" t="n">
        <v>1794</v>
      </c>
      <c r="B1756" s="250" t="s">
        <v>3573</v>
      </c>
      <c r="C1756" s="250" t="s">
        <v>232</v>
      </c>
      <c r="D1756" s="250" t="s">
        <v>244</v>
      </c>
      <c r="E1756" s="251" t="s">
        <v>3574</v>
      </c>
      <c r="F1756" s="0" t="n">
        <v>120.22</v>
      </c>
    </row>
    <row r="1757" customFormat="false" ht="15" hidden="false" customHeight="false" outlineLevel="0" collapsed="false">
      <c r="A1757" s="250" t="n">
        <v>1816</v>
      </c>
      <c r="B1757" s="250" t="s">
        <v>3575</v>
      </c>
      <c r="C1757" s="250" t="s">
        <v>232</v>
      </c>
      <c r="D1757" s="250" t="s">
        <v>244</v>
      </c>
      <c r="E1757" s="251" t="s">
        <v>3576</v>
      </c>
      <c r="F1757" s="0" t="n">
        <v>79.8</v>
      </c>
    </row>
    <row r="1758" customFormat="false" ht="15" hidden="false" customHeight="false" outlineLevel="0" collapsed="false">
      <c r="A1758" s="250" t="n">
        <v>1815</v>
      </c>
      <c r="B1758" s="250" t="s">
        <v>3577</v>
      </c>
      <c r="C1758" s="250" t="s">
        <v>232</v>
      </c>
      <c r="D1758" s="250" t="s">
        <v>244</v>
      </c>
      <c r="E1758" s="251" t="s">
        <v>3578</v>
      </c>
      <c r="F1758" s="0" t="n">
        <v>15.6</v>
      </c>
    </row>
    <row r="1759" customFormat="false" ht="15" hidden="false" customHeight="false" outlineLevel="0" collapsed="false">
      <c r="A1759" s="250" t="n">
        <v>1798</v>
      </c>
      <c r="B1759" s="250" t="s">
        <v>3579</v>
      </c>
      <c r="C1759" s="250" t="s">
        <v>232</v>
      </c>
      <c r="D1759" s="250" t="s">
        <v>244</v>
      </c>
      <c r="E1759" s="251" t="s">
        <v>3580</v>
      </c>
      <c r="F1759" s="0" t="n">
        <v>174.84</v>
      </c>
    </row>
    <row r="1760" customFormat="false" ht="15" hidden="false" customHeight="false" outlineLevel="0" collapsed="false">
      <c r="A1760" s="250" t="n">
        <v>1795</v>
      </c>
      <c r="B1760" s="250" t="s">
        <v>3581</v>
      </c>
      <c r="C1760" s="250" t="s">
        <v>232</v>
      </c>
      <c r="D1760" s="250" t="s">
        <v>244</v>
      </c>
      <c r="E1760" s="251" t="s">
        <v>3582</v>
      </c>
      <c r="F1760" s="0" t="n">
        <v>360.44</v>
      </c>
    </row>
    <row r="1761" customFormat="false" ht="15" hidden="false" customHeight="false" outlineLevel="0" collapsed="false">
      <c r="A1761" s="250" t="n">
        <v>1799</v>
      </c>
      <c r="B1761" s="250" t="s">
        <v>3583</v>
      </c>
      <c r="C1761" s="250" t="s">
        <v>232</v>
      </c>
      <c r="D1761" s="250" t="s">
        <v>244</v>
      </c>
      <c r="E1761" s="251" t="s">
        <v>3584</v>
      </c>
      <c r="F1761" s="0" t="n">
        <v>38.11</v>
      </c>
    </row>
    <row r="1762" customFormat="false" ht="15" hidden="false" customHeight="false" outlineLevel="0" collapsed="false">
      <c r="A1762" s="250" t="n">
        <v>1800</v>
      </c>
      <c r="B1762" s="250" t="s">
        <v>3585</v>
      </c>
      <c r="C1762" s="250" t="s">
        <v>232</v>
      </c>
      <c r="D1762" s="250" t="s">
        <v>244</v>
      </c>
      <c r="E1762" s="251" t="s">
        <v>3586</v>
      </c>
      <c r="F1762" s="0" t="n">
        <v>30.13</v>
      </c>
    </row>
    <row r="1763" customFormat="false" ht="15" hidden="false" customHeight="false" outlineLevel="0" collapsed="false">
      <c r="A1763" s="250" t="n">
        <v>1802</v>
      </c>
      <c r="B1763" s="250" t="s">
        <v>3587</v>
      </c>
      <c r="C1763" s="250" t="s">
        <v>232</v>
      </c>
      <c r="D1763" s="250" t="s">
        <v>244</v>
      </c>
      <c r="E1763" s="251" t="s">
        <v>3588</v>
      </c>
      <c r="F1763" s="0" t="n">
        <v>8.98</v>
      </c>
    </row>
    <row r="1764" customFormat="false" ht="15" hidden="false" customHeight="false" outlineLevel="0" collapsed="false">
      <c r="A1764" s="250" t="n">
        <v>40385</v>
      </c>
      <c r="B1764" s="250" t="s">
        <v>3589</v>
      </c>
      <c r="C1764" s="250" t="s">
        <v>232</v>
      </c>
      <c r="D1764" s="250" t="s">
        <v>244</v>
      </c>
      <c r="E1764" s="251" t="s">
        <v>3505</v>
      </c>
      <c r="F1764" s="0" t="n">
        <v>19.63</v>
      </c>
    </row>
    <row r="1765" customFormat="false" ht="15" hidden="false" customHeight="false" outlineLevel="0" collapsed="false">
      <c r="A1765" s="250" t="n">
        <v>40383</v>
      </c>
      <c r="B1765" s="250" t="s">
        <v>3590</v>
      </c>
      <c r="C1765" s="250" t="s">
        <v>232</v>
      </c>
      <c r="D1765" s="250" t="s">
        <v>244</v>
      </c>
      <c r="E1765" s="251" t="s">
        <v>3507</v>
      </c>
      <c r="F1765" s="0" t="n">
        <v>107.61</v>
      </c>
    </row>
    <row r="1766" customFormat="false" ht="15" hidden="false" customHeight="false" outlineLevel="0" collapsed="false">
      <c r="A1766" s="250" t="n">
        <v>40378</v>
      </c>
      <c r="B1766" s="250" t="s">
        <v>3591</v>
      </c>
      <c r="C1766" s="250" t="s">
        <v>232</v>
      </c>
      <c r="D1766" s="250" t="s">
        <v>244</v>
      </c>
      <c r="E1766" s="251" t="s">
        <v>3509</v>
      </c>
      <c r="F1766" s="0" t="n">
        <v>59.69</v>
      </c>
    </row>
    <row r="1767" customFormat="false" ht="15" hidden="false" customHeight="false" outlineLevel="0" collapsed="false">
      <c r="A1767" s="250" t="n">
        <v>40382</v>
      </c>
      <c r="B1767" s="250" t="s">
        <v>3592</v>
      </c>
      <c r="C1767" s="250" t="s">
        <v>232</v>
      </c>
      <c r="D1767" s="250" t="s">
        <v>244</v>
      </c>
      <c r="E1767" s="251" t="s">
        <v>3511</v>
      </c>
      <c r="F1767" s="0" t="n">
        <v>12.91</v>
      </c>
    </row>
    <row r="1768" customFormat="false" ht="15" hidden="false" customHeight="false" outlineLevel="0" collapsed="false">
      <c r="A1768" s="250" t="n">
        <v>40422</v>
      </c>
      <c r="B1768" s="250" t="s">
        <v>3593</v>
      </c>
      <c r="C1768" s="250" t="s">
        <v>232</v>
      </c>
      <c r="D1768" s="250" t="s">
        <v>244</v>
      </c>
      <c r="E1768" s="251" t="s">
        <v>3594</v>
      </c>
      <c r="F1768" s="0" t="n">
        <v>150.68</v>
      </c>
    </row>
    <row r="1769" customFormat="false" ht="15" hidden="false" customHeight="false" outlineLevel="0" collapsed="false">
      <c r="A1769" s="250" t="n">
        <v>40387</v>
      </c>
      <c r="B1769" s="250" t="s">
        <v>3595</v>
      </c>
      <c r="C1769" s="250" t="s">
        <v>232</v>
      </c>
      <c r="D1769" s="250" t="s">
        <v>244</v>
      </c>
      <c r="E1769" s="251" t="s">
        <v>3596</v>
      </c>
      <c r="F1769" s="0" t="n">
        <v>52.71</v>
      </c>
    </row>
    <row r="1770" customFormat="false" ht="15" hidden="false" customHeight="false" outlineLevel="0" collapsed="false">
      <c r="A1770" s="250" t="n">
        <v>40380</v>
      </c>
      <c r="B1770" s="250" t="s">
        <v>3597</v>
      </c>
      <c r="C1770" s="250" t="s">
        <v>232</v>
      </c>
      <c r="D1770" s="250" t="s">
        <v>244</v>
      </c>
      <c r="E1770" s="251" t="s">
        <v>3517</v>
      </c>
      <c r="F1770" s="0" t="n">
        <v>36.09</v>
      </c>
    </row>
    <row r="1771" customFormat="false" ht="15" hidden="false" customHeight="false" outlineLevel="0" collapsed="false">
      <c r="A1771" s="250" t="n">
        <v>40390</v>
      </c>
      <c r="B1771" s="250" t="s">
        <v>3598</v>
      </c>
      <c r="C1771" s="250" t="s">
        <v>232</v>
      </c>
      <c r="D1771" s="250" t="s">
        <v>244</v>
      </c>
      <c r="E1771" s="251" t="s">
        <v>3599</v>
      </c>
      <c r="F1771" s="0" t="n">
        <v>12.47</v>
      </c>
    </row>
    <row r="1772" customFormat="false" ht="15" hidden="false" customHeight="false" outlineLevel="0" collapsed="false">
      <c r="A1772" s="250" t="n">
        <v>40413</v>
      </c>
      <c r="B1772" s="250" t="s">
        <v>3600</v>
      </c>
      <c r="C1772" s="250" t="s">
        <v>232</v>
      </c>
      <c r="D1772" s="250" t="s">
        <v>244</v>
      </c>
      <c r="E1772" s="251" t="s">
        <v>3601</v>
      </c>
      <c r="F1772" s="0" t="n">
        <v>23.61</v>
      </c>
    </row>
    <row r="1773" customFormat="false" ht="15" hidden="false" customHeight="false" outlineLevel="0" collapsed="false">
      <c r="A1773" s="250" t="n">
        <v>40415</v>
      </c>
      <c r="B1773" s="250" t="s">
        <v>3602</v>
      </c>
      <c r="C1773" s="250" t="s">
        <v>232</v>
      </c>
      <c r="D1773" s="250" t="s">
        <v>244</v>
      </c>
      <c r="E1773" s="251" t="s">
        <v>3603</v>
      </c>
      <c r="F1773" s="0" t="n">
        <v>149.74</v>
      </c>
    </row>
    <row r="1774" customFormat="false" ht="15" hidden="false" customHeight="false" outlineLevel="0" collapsed="false">
      <c r="A1774" s="250" t="n">
        <v>40417</v>
      </c>
      <c r="B1774" s="250" t="s">
        <v>3604</v>
      </c>
      <c r="C1774" s="250" t="s">
        <v>232</v>
      </c>
      <c r="D1774" s="250" t="s">
        <v>244</v>
      </c>
      <c r="E1774" s="251" t="s">
        <v>3605</v>
      </c>
      <c r="F1774" s="0" t="n">
        <v>74.95</v>
      </c>
    </row>
    <row r="1775" customFormat="false" ht="15" hidden="false" customHeight="false" outlineLevel="0" collapsed="false">
      <c r="A1775" s="250" t="n">
        <v>39271</v>
      </c>
      <c r="B1775" s="250" t="s">
        <v>3606</v>
      </c>
      <c r="C1775" s="250" t="s">
        <v>232</v>
      </c>
      <c r="D1775" s="250" t="s">
        <v>236</v>
      </c>
      <c r="E1775" s="251" t="s">
        <v>3607</v>
      </c>
      <c r="F1775" s="0" t="n">
        <v>16.63</v>
      </c>
    </row>
    <row r="1776" customFormat="false" ht="15" hidden="false" customHeight="false" outlineLevel="0" collapsed="false">
      <c r="A1776" s="250" t="n">
        <v>39273</v>
      </c>
      <c r="B1776" s="250" t="s">
        <v>3608</v>
      </c>
      <c r="C1776" s="250" t="s">
        <v>232</v>
      </c>
      <c r="D1776" s="250" t="s">
        <v>236</v>
      </c>
      <c r="E1776" s="251" t="s">
        <v>3609</v>
      </c>
      <c r="F1776" s="0" t="n">
        <v>388.65</v>
      </c>
    </row>
    <row r="1777" customFormat="false" ht="15" hidden="false" customHeight="false" outlineLevel="0" collapsed="false">
      <c r="A1777" s="250" t="n">
        <v>39272</v>
      </c>
      <c r="B1777" s="250" t="s">
        <v>3610</v>
      </c>
      <c r="C1777" s="250" t="s">
        <v>232</v>
      </c>
      <c r="D1777" s="250" t="s">
        <v>236</v>
      </c>
      <c r="E1777" s="251" t="s">
        <v>2290</v>
      </c>
      <c r="F1777" s="0" t="n">
        <v>17.78</v>
      </c>
    </row>
    <row r="1778" customFormat="false" ht="15" hidden="false" customHeight="false" outlineLevel="0" collapsed="false">
      <c r="A1778" s="250" t="n">
        <v>1875</v>
      </c>
      <c r="B1778" s="250" t="s">
        <v>3611</v>
      </c>
      <c r="C1778" s="250" t="s">
        <v>232</v>
      </c>
      <c r="D1778" s="250" t="s">
        <v>236</v>
      </c>
      <c r="E1778" s="251" t="s">
        <v>3612</v>
      </c>
      <c r="F1778" s="0" t="n">
        <v>24.58</v>
      </c>
    </row>
    <row r="1779" customFormat="false" ht="15" hidden="false" customHeight="false" outlineLevel="0" collapsed="false">
      <c r="A1779" s="250" t="n">
        <v>1874</v>
      </c>
      <c r="B1779" s="250" t="s">
        <v>3613</v>
      </c>
      <c r="C1779" s="250" t="s">
        <v>232</v>
      </c>
      <c r="D1779" s="250" t="s">
        <v>236</v>
      </c>
      <c r="E1779" s="251" t="s">
        <v>3614</v>
      </c>
      <c r="F1779" s="0" t="n">
        <v>29.31</v>
      </c>
    </row>
    <row r="1780" customFormat="false" ht="15" hidden="false" customHeight="false" outlineLevel="0" collapsed="false">
      <c r="A1780" s="250" t="n">
        <v>1870</v>
      </c>
      <c r="B1780" s="250" t="s">
        <v>3615</v>
      </c>
      <c r="C1780" s="250" t="s">
        <v>232</v>
      </c>
      <c r="D1780" s="250" t="s">
        <v>233</v>
      </c>
      <c r="E1780" s="251" t="s">
        <v>3616</v>
      </c>
      <c r="F1780" s="0" t="n">
        <v>3.37</v>
      </c>
    </row>
    <row r="1781" customFormat="false" ht="15" hidden="false" customHeight="false" outlineLevel="0" collapsed="false">
      <c r="A1781" s="250" t="n">
        <v>1884</v>
      </c>
      <c r="B1781" s="250" t="s">
        <v>3617</v>
      </c>
      <c r="C1781" s="250" t="s">
        <v>232</v>
      </c>
      <c r="D1781" s="250" t="s">
        <v>236</v>
      </c>
      <c r="E1781" s="251" t="s">
        <v>685</v>
      </c>
      <c r="F1781" s="0" t="n">
        <v>4.43</v>
      </c>
    </row>
    <row r="1782" customFormat="false" ht="15" hidden="false" customHeight="false" outlineLevel="0" collapsed="false">
      <c r="A1782" s="250" t="n">
        <v>1887</v>
      </c>
      <c r="B1782" s="250" t="s">
        <v>3618</v>
      </c>
      <c r="C1782" s="250" t="s">
        <v>232</v>
      </c>
      <c r="D1782" s="250" t="s">
        <v>236</v>
      </c>
      <c r="E1782" s="251" t="s">
        <v>3619</v>
      </c>
      <c r="F1782" s="0" t="n">
        <v>12.49</v>
      </c>
    </row>
    <row r="1783" customFormat="false" ht="15" hidden="false" customHeight="false" outlineLevel="0" collapsed="false">
      <c r="A1783" s="250" t="n">
        <v>1876</v>
      </c>
      <c r="B1783" s="250" t="s">
        <v>3620</v>
      </c>
      <c r="C1783" s="250" t="s">
        <v>232</v>
      </c>
      <c r="D1783" s="250" t="s">
        <v>236</v>
      </c>
      <c r="E1783" s="251" t="s">
        <v>3621</v>
      </c>
      <c r="F1783" s="0" t="n">
        <v>7.39</v>
      </c>
    </row>
    <row r="1784" customFormat="false" ht="15" hidden="false" customHeight="false" outlineLevel="0" collapsed="false">
      <c r="A1784" s="250" t="n">
        <v>1879</v>
      </c>
      <c r="B1784" s="250" t="s">
        <v>3622</v>
      </c>
      <c r="C1784" s="250" t="s">
        <v>232</v>
      </c>
      <c r="D1784" s="250" t="s">
        <v>236</v>
      </c>
      <c r="E1784" s="251" t="s">
        <v>3623</v>
      </c>
      <c r="F1784" s="0" t="n">
        <v>47.67</v>
      </c>
    </row>
    <row r="1785" customFormat="false" ht="15" hidden="false" customHeight="false" outlineLevel="0" collapsed="false">
      <c r="A1785" s="250" t="n">
        <v>1877</v>
      </c>
      <c r="B1785" s="250" t="s">
        <v>3624</v>
      </c>
      <c r="C1785" s="250" t="s">
        <v>232</v>
      </c>
      <c r="D1785" s="250" t="s">
        <v>236</v>
      </c>
      <c r="E1785" s="251" t="s">
        <v>3625</v>
      </c>
      <c r="F1785" s="0" t="n">
        <v>38.21</v>
      </c>
    </row>
    <row r="1786" customFormat="false" ht="15" hidden="false" customHeight="false" outlineLevel="0" collapsed="false">
      <c r="A1786" s="250" t="n">
        <v>1878</v>
      </c>
      <c r="B1786" s="250" t="s">
        <v>3626</v>
      </c>
      <c r="C1786" s="250" t="s">
        <v>232</v>
      </c>
      <c r="D1786" s="250" t="s">
        <v>236</v>
      </c>
      <c r="E1786" s="251" t="s">
        <v>3511</v>
      </c>
      <c r="F1786" s="0" t="n">
        <v>9.48</v>
      </c>
    </row>
    <row r="1787" customFormat="false" ht="15" hidden="false" customHeight="false" outlineLevel="0" collapsed="false">
      <c r="A1787" s="250" t="n">
        <v>2621</v>
      </c>
      <c r="B1787" s="250" t="s">
        <v>3627</v>
      </c>
      <c r="C1787" s="250" t="s">
        <v>232</v>
      </c>
      <c r="D1787" s="250" t="s">
        <v>236</v>
      </c>
      <c r="E1787" s="251" t="s">
        <v>3628</v>
      </c>
      <c r="F1787" s="0" t="n">
        <v>22.72</v>
      </c>
    </row>
    <row r="1788" customFormat="false" ht="15" hidden="false" customHeight="false" outlineLevel="0" collapsed="false">
      <c r="A1788" s="250" t="n">
        <v>2616</v>
      </c>
      <c r="B1788" s="250" t="s">
        <v>3629</v>
      </c>
      <c r="C1788" s="250" t="s">
        <v>232</v>
      </c>
      <c r="D1788" s="250" t="s">
        <v>236</v>
      </c>
      <c r="E1788" s="251" t="s">
        <v>3630</v>
      </c>
      <c r="F1788" s="0" t="n">
        <v>137.76</v>
      </c>
    </row>
    <row r="1789" customFormat="false" ht="15" hidden="false" customHeight="false" outlineLevel="0" collapsed="false">
      <c r="A1789" s="250" t="n">
        <v>2633</v>
      </c>
      <c r="B1789" s="250" t="s">
        <v>3631</v>
      </c>
      <c r="C1789" s="250" t="s">
        <v>232</v>
      </c>
      <c r="D1789" s="250" t="s">
        <v>236</v>
      </c>
      <c r="E1789" s="251" t="s">
        <v>3632</v>
      </c>
      <c r="F1789" s="0" t="n">
        <v>79.38</v>
      </c>
    </row>
    <row r="1790" customFormat="false" ht="15" hidden="false" customHeight="false" outlineLevel="0" collapsed="false">
      <c r="A1790" s="250" t="n">
        <v>2617</v>
      </c>
      <c r="B1790" s="250" t="s">
        <v>3633</v>
      </c>
      <c r="C1790" s="250" t="s">
        <v>232</v>
      </c>
      <c r="D1790" s="250" t="s">
        <v>236</v>
      </c>
      <c r="E1790" s="251" t="s">
        <v>3634</v>
      </c>
      <c r="F1790" s="0" t="n">
        <v>15.05</v>
      </c>
    </row>
    <row r="1791" customFormat="false" ht="15" hidden="false" customHeight="false" outlineLevel="0" collapsed="false">
      <c r="A1791" s="250" t="n">
        <v>2618</v>
      </c>
      <c r="B1791" s="250" t="s">
        <v>3635</v>
      </c>
      <c r="C1791" s="250" t="s">
        <v>232</v>
      </c>
      <c r="D1791" s="250" t="s">
        <v>236</v>
      </c>
      <c r="E1791" s="251" t="s">
        <v>3636</v>
      </c>
      <c r="F1791" s="0" t="n">
        <v>185.96</v>
      </c>
    </row>
    <row r="1792" customFormat="false" ht="15" hidden="false" customHeight="false" outlineLevel="0" collapsed="false">
      <c r="A1792" s="250" t="n">
        <v>2632</v>
      </c>
      <c r="B1792" s="250" t="s">
        <v>3637</v>
      </c>
      <c r="C1792" s="250" t="s">
        <v>232</v>
      </c>
      <c r="D1792" s="250" t="s">
        <v>236</v>
      </c>
      <c r="E1792" s="251" t="s">
        <v>3638</v>
      </c>
      <c r="F1792" s="0" t="n">
        <v>375.76</v>
      </c>
    </row>
    <row r="1793" customFormat="false" ht="15" hidden="false" customHeight="false" outlineLevel="0" collapsed="false">
      <c r="A1793" s="250" t="n">
        <v>2631</v>
      </c>
      <c r="B1793" s="250" t="s">
        <v>3639</v>
      </c>
      <c r="C1793" s="250" t="s">
        <v>232</v>
      </c>
      <c r="D1793" s="250" t="s">
        <v>236</v>
      </c>
      <c r="E1793" s="251" t="s">
        <v>3640</v>
      </c>
      <c r="F1793" s="0" t="n">
        <v>44.69</v>
      </c>
    </row>
    <row r="1794" customFormat="false" ht="15" hidden="false" customHeight="false" outlineLevel="0" collapsed="false">
      <c r="A1794" s="250" t="n">
        <v>2619</v>
      </c>
      <c r="B1794" s="250" t="s">
        <v>3641</v>
      </c>
      <c r="C1794" s="250" t="s">
        <v>232</v>
      </c>
      <c r="D1794" s="250" t="s">
        <v>236</v>
      </c>
      <c r="E1794" s="251" t="s">
        <v>3642</v>
      </c>
      <c r="F1794" s="0" t="n">
        <v>36.71</v>
      </c>
    </row>
    <row r="1795" customFormat="false" ht="15" hidden="false" customHeight="false" outlineLevel="0" collapsed="false">
      <c r="A1795" s="250" t="n">
        <v>2620</v>
      </c>
      <c r="B1795" s="250" t="s">
        <v>3643</v>
      </c>
      <c r="C1795" s="250" t="s">
        <v>232</v>
      </c>
      <c r="D1795" s="250" t="s">
        <v>236</v>
      </c>
      <c r="E1795" s="251" t="s">
        <v>3644</v>
      </c>
      <c r="F1795" s="0" t="n">
        <v>9.28</v>
      </c>
    </row>
    <row r="1796" customFormat="false" ht="15" hidden="false" customHeight="false" outlineLevel="0" collapsed="false">
      <c r="A1796" s="250" t="n">
        <v>44472</v>
      </c>
      <c r="B1796" s="250" t="s">
        <v>3645</v>
      </c>
      <c r="C1796" s="250" t="s">
        <v>232</v>
      </c>
      <c r="D1796" s="250" t="s">
        <v>244</v>
      </c>
      <c r="E1796" s="251" t="s">
        <v>3646</v>
      </c>
      <c r="F1796" s="0" t="n">
        <v>21.3</v>
      </c>
    </row>
    <row r="1797" customFormat="false" ht="15" hidden="false" customHeight="false" outlineLevel="0" collapsed="false">
      <c r="A1797" s="250" t="n">
        <v>38369</v>
      </c>
      <c r="B1797" s="250" t="s">
        <v>3647</v>
      </c>
      <c r="C1797" s="250" t="s">
        <v>232</v>
      </c>
      <c r="D1797" s="250" t="s">
        <v>236</v>
      </c>
      <c r="E1797" s="251" t="s">
        <v>3648</v>
      </c>
      <c r="F1797" s="0" t="n">
        <v>125.87</v>
      </c>
    </row>
    <row r="1798" customFormat="false" ht="15" hidden="false" customHeight="false" outlineLevel="0" collapsed="false">
      <c r="A1798" s="250" t="n">
        <v>38370</v>
      </c>
      <c r="B1798" s="250" t="s">
        <v>3649</v>
      </c>
      <c r="C1798" s="250" t="s">
        <v>232</v>
      </c>
      <c r="D1798" s="250" t="s">
        <v>236</v>
      </c>
      <c r="E1798" s="251" t="s">
        <v>3648</v>
      </c>
      <c r="F1798" s="0" t="n">
        <v>74.92</v>
      </c>
    </row>
    <row r="1799" customFormat="false" ht="15" hidden="false" customHeight="false" outlineLevel="0" collapsed="false">
      <c r="A1799" s="250" t="n">
        <v>38372</v>
      </c>
      <c r="B1799" s="250" t="s">
        <v>3650</v>
      </c>
      <c r="C1799" s="250" t="s">
        <v>232</v>
      </c>
      <c r="D1799" s="250" t="s">
        <v>236</v>
      </c>
      <c r="E1799" s="251" t="s">
        <v>3651</v>
      </c>
      <c r="F1799" s="0" t="n">
        <v>13.2</v>
      </c>
    </row>
    <row r="1800" customFormat="false" ht="15" hidden="false" customHeight="false" outlineLevel="0" collapsed="false">
      <c r="A1800" s="250" t="n">
        <v>2357</v>
      </c>
      <c r="B1800" s="250" t="s">
        <v>3652</v>
      </c>
      <c r="C1800" s="250" t="s">
        <v>575</v>
      </c>
      <c r="D1800" s="250" t="s">
        <v>236</v>
      </c>
      <c r="E1800" s="251" t="s">
        <v>3653</v>
      </c>
      <c r="F1800" s="0" t="n">
        <v>180.01</v>
      </c>
    </row>
    <row r="1801" customFormat="false" ht="15" hidden="false" customHeight="false" outlineLevel="0" collapsed="false">
      <c r="A1801" s="250" t="n">
        <v>40806</v>
      </c>
      <c r="B1801" s="250" t="s">
        <v>3654</v>
      </c>
      <c r="C1801" s="250" t="s">
        <v>578</v>
      </c>
      <c r="D1801" s="250" t="s">
        <v>236</v>
      </c>
      <c r="E1801" s="251" t="s">
        <v>3655</v>
      </c>
      <c r="F1801" s="0" t="n">
        <v>360.89</v>
      </c>
    </row>
    <row r="1802" customFormat="false" ht="15" hidden="false" customHeight="false" outlineLevel="0" collapsed="false">
      <c r="A1802" s="250" t="n">
        <v>2355</v>
      </c>
      <c r="B1802" s="250" t="s">
        <v>3656</v>
      </c>
      <c r="C1802" s="250" t="s">
        <v>575</v>
      </c>
      <c r="D1802" s="250" t="s">
        <v>236</v>
      </c>
      <c r="E1802" s="251" t="s">
        <v>3657</v>
      </c>
      <c r="F1802" s="0" t="n">
        <v>54.12</v>
      </c>
    </row>
    <row r="1803" customFormat="false" ht="15" hidden="false" customHeight="false" outlineLevel="0" collapsed="false">
      <c r="A1803" s="250" t="n">
        <v>40805</v>
      </c>
      <c r="B1803" s="250" t="s">
        <v>3658</v>
      </c>
      <c r="C1803" s="250" t="s">
        <v>578</v>
      </c>
      <c r="D1803" s="250" t="s">
        <v>236</v>
      </c>
      <c r="E1803" s="251" t="s">
        <v>3659</v>
      </c>
      <c r="F1803" s="0" t="n">
        <v>41.52</v>
      </c>
    </row>
    <row r="1804" customFormat="false" ht="15" hidden="false" customHeight="false" outlineLevel="0" collapsed="false">
      <c r="A1804" s="250" t="n">
        <v>2358</v>
      </c>
      <c r="B1804" s="250" t="s">
        <v>3660</v>
      </c>
      <c r="C1804" s="250" t="s">
        <v>575</v>
      </c>
      <c r="D1804" s="250" t="s">
        <v>236</v>
      </c>
      <c r="E1804" s="251" t="s">
        <v>3006</v>
      </c>
      <c r="F1804" s="0" t="n">
        <v>9.91</v>
      </c>
    </row>
    <row r="1805" customFormat="false" ht="15" hidden="false" customHeight="false" outlineLevel="0" collapsed="false">
      <c r="A1805" s="250" t="n">
        <v>40807</v>
      </c>
      <c r="B1805" s="250" t="s">
        <v>3661</v>
      </c>
      <c r="C1805" s="250" t="s">
        <v>578</v>
      </c>
      <c r="D1805" s="250" t="s">
        <v>236</v>
      </c>
      <c r="E1805" s="251" t="s">
        <v>3662</v>
      </c>
      <c r="F1805" s="0" t="n">
        <v>22.35</v>
      </c>
    </row>
    <row r="1806" customFormat="false" ht="15" hidden="false" customHeight="false" outlineLevel="0" collapsed="false">
      <c r="A1806" s="250" t="n">
        <v>2359</v>
      </c>
      <c r="B1806" s="250" t="s">
        <v>3663</v>
      </c>
      <c r="C1806" s="250" t="s">
        <v>575</v>
      </c>
      <c r="D1806" s="250" t="s">
        <v>236</v>
      </c>
      <c r="E1806" s="251" t="s">
        <v>3664</v>
      </c>
      <c r="F1806" s="0" t="n">
        <v>171.62</v>
      </c>
    </row>
    <row r="1807" customFormat="false" ht="15" hidden="false" customHeight="false" outlineLevel="0" collapsed="false">
      <c r="A1807" s="250" t="n">
        <v>40808</v>
      </c>
      <c r="B1807" s="250" t="s">
        <v>3665</v>
      </c>
      <c r="C1807" s="250" t="s">
        <v>578</v>
      </c>
      <c r="D1807" s="250" t="s">
        <v>236</v>
      </c>
      <c r="E1807" s="251" t="s">
        <v>3666</v>
      </c>
      <c r="F1807" s="0" t="n">
        <v>76.79</v>
      </c>
    </row>
    <row r="1808" customFormat="false" ht="15" hidden="false" customHeight="false" outlineLevel="0" collapsed="false">
      <c r="A1808" s="250" t="n">
        <v>44330</v>
      </c>
      <c r="B1808" s="250" t="s">
        <v>3667</v>
      </c>
      <c r="C1808" s="250" t="s">
        <v>355</v>
      </c>
      <c r="D1808" s="250" t="s">
        <v>236</v>
      </c>
      <c r="E1808" s="251" t="s">
        <v>3668</v>
      </c>
      <c r="F1808" s="0" t="n">
        <v>13.73</v>
      </c>
    </row>
    <row r="1809" customFormat="false" ht="15" hidden="false" customHeight="false" outlineLevel="0" collapsed="false">
      <c r="A1809" s="250" t="n">
        <v>43144</v>
      </c>
      <c r="B1809" s="250" t="s">
        <v>3669</v>
      </c>
      <c r="C1809" s="250" t="s">
        <v>352</v>
      </c>
      <c r="D1809" s="250" t="s">
        <v>236</v>
      </c>
      <c r="E1809" s="251" t="s">
        <v>3670</v>
      </c>
      <c r="F1809" s="0" t="n">
        <v>223.51</v>
      </c>
    </row>
    <row r="1810" customFormat="false" ht="15" hidden="false" customHeight="false" outlineLevel="0" collapsed="false">
      <c r="A1810" s="250" t="n">
        <v>39397</v>
      </c>
      <c r="B1810" s="250" t="s">
        <v>3671</v>
      </c>
      <c r="C1810" s="250" t="s">
        <v>355</v>
      </c>
      <c r="D1810" s="250" t="s">
        <v>236</v>
      </c>
      <c r="E1810" s="251" t="s">
        <v>2828</v>
      </c>
      <c r="F1810" s="0" t="n">
        <v>426.73</v>
      </c>
    </row>
    <row r="1811" customFormat="false" ht="15" hidden="false" customHeight="false" outlineLevel="0" collapsed="false">
      <c r="A1811" s="250" t="n">
        <v>2692</v>
      </c>
      <c r="B1811" s="250" t="s">
        <v>3672</v>
      </c>
      <c r="C1811" s="250" t="s">
        <v>355</v>
      </c>
      <c r="D1811" s="250" t="s">
        <v>236</v>
      </c>
      <c r="E1811" s="251" t="s">
        <v>3673</v>
      </c>
      <c r="F1811" s="0" t="n">
        <v>1067.42</v>
      </c>
    </row>
    <row r="1812" customFormat="false" ht="15" hidden="false" customHeight="false" outlineLevel="0" collapsed="false">
      <c r="A1812" s="250" t="n">
        <v>44329</v>
      </c>
      <c r="B1812" s="250" t="s">
        <v>3674</v>
      </c>
      <c r="C1812" s="250" t="s">
        <v>355</v>
      </c>
      <c r="D1812" s="250" t="s">
        <v>236</v>
      </c>
      <c r="E1812" s="251" t="s">
        <v>3675</v>
      </c>
      <c r="F1812" s="0" t="n">
        <v>52.71</v>
      </c>
    </row>
    <row r="1813" customFormat="false" ht="15" hidden="false" customHeight="false" outlineLevel="0" collapsed="false">
      <c r="A1813" s="250" t="n">
        <v>5318</v>
      </c>
      <c r="B1813" s="250" t="s">
        <v>3676</v>
      </c>
      <c r="C1813" s="250" t="s">
        <v>355</v>
      </c>
      <c r="D1813" s="250" t="s">
        <v>233</v>
      </c>
      <c r="E1813" s="251" t="s">
        <v>3677</v>
      </c>
      <c r="F1813" s="0" t="n">
        <v>36.09</v>
      </c>
    </row>
    <row r="1814" customFormat="false" ht="15" hidden="false" customHeight="false" outlineLevel="0" collapsed="false">
      <c r="A1814" s="250" t="n">
        <v>5330</v>
      </c>
      <c r="B1814" s="250" t="s">
        <v>3678</v>
      </c>
      <c r="C1814" s="250" t="s">
        <v>355</v>
      </c>
      <c r="D1814" s="250" t="s">
        <v>236</v>
      </c>
      <c r="E1814" s="251" t="s">
        <v>3679</v>
      </c>
      <c r="F1814" s="0" t="n">
        <v>12.47</v>
      </c>
    </row>
    <row r="1815" customFormat="false" ht="15" hidden="false" customHeight="false" outlineLevel="0" collapsed="false">
      <c r="A1815" s="250" t="n">
        <v>44532</v>
      </c>
      <c r="B1815" s="250" t="s">
        <v>3680</v>
      </c>
      <c r="C1815" s="250" t="s">
        <v>232</v>
      </c>
      <c r="D1815" s="250" t="s">
        <v>236</v>
      </c>
      <c r="E1815" s="251" t="s">
        <v>3681</v>
      </c>
      <c r="F1815" s="0" t="n">
        <v>23.61</v>
      </c>
    </row>
    <row r="1816" customFormat="false" ht="15" hidden="false" customHeight="false" outlineLevel="0" collapsed="false">
      <c r="A1816" s="250" t="n">
        <v>44531</v>
      </c>
      <c r="B1816" s="250" t="s">
        <v>3682</v>
      </c>
      <c r="C1816" s="250" t="s">
        <v>232</v>
      </c>
      <c r="D1816" s="250" t="s">
        <v>236</v>
      </c>
      <c r="E1816" s="251" t="s">
        <v>3683</v>
      </c>
      <c r="F1816" s="0" t="n">
        <v>160.85</v>
      </c>
    </row>
    <row r="1817" customFormat="false" ht="15" hidden="false" customHeight="false" outlineLevel="0" collapsed="false">
      <c r="A1817" s="250" t="n">
        <v>38140</v>
      </c>
      <c r="B1817" s="250" t="s">
        <v>3684</v>
      </c>
      <c r="C1817" s="250" t="s">
        <v>232</v>
      </c>
      <c r="D1817" s="250" t="s">
        <v>233</v>
      </c>
      <c r="E1817" s="251" t="s">
        <v>3685</v>
      </c>
      <c r="F1817" s="0" t="n">
        <v>81.9</v>
      </c>
    </row>
    <row r="1818" customFormat="false" ht="15" hidden="false" customHeight="false" outlineLevel="0" collapsed="false">
      <c r="A1818" s="250" t="n">
        <v>13887</v>
      </c>
      <c r="B1818" s="250" t="s">
        <v>3686</v>
      </c>
      <c r="C1818" s="250" t="s">
        <v>232</v>
      </c>
      <c r="D1818" s="250" t="s">
        <v>236</v>
      </c>
      <c r="E1818" s="251" t="s">
        <v>3687</v>
      </c>
      <c r="F1818" s="0" t="n">
        <v>16.63</v>
      </c>
    </row>
    <row r="1819" customFormat="false" ht="15" hidden="false" customHeight="false" outlineLevel="0" collapsed="false">
      <c r="A1819" s="250" t="n">
        <v>44495</v>
      </c>
      <c r="B1819" s="250" t="s">
        <v>3688</v>
      </c>
      <c r="C1819" s="250" t="s">
        <v>232</v>
      </c>
      <c r="D1819" s="250" t="s">
        <v>236</v>
      </c>
      <c r="E1819" s="251" t="s">
        <v>3689</v>
      </c>
      <c r="F1819" s="0" t="n">
        <v>338.78</v>
      </c>
    </row>
    <row r="1820" customFormat="false" ht="15" hidden="false" customHeight="false" outlineLevel="0" collapsed="false">
      <c r="A1820" s="250" t="n">
        <v>44533</v>
      </c>
      <c r="B1820" s="250" t="s">
        <v>3690</v>
      </c>
      <c r="C1820" s="250" t="s">
        <v>232</v>
      </c>
      <c r="D1820" s="250" t="s">
        <v>236</v>
      </c>
      <c r="E1820" s="251" t="s">
        <v>3691</v>
      </c>
      <c r="F1820" s="0" t="n">
        <v>19.31</v>
      </c>
    </row>
    <row r="1821" customFormat="false" ht="15" hidden="false" customHeight="false" outlineLevel="0" collapsed="false">
      <c r="A1821" s="250" t="n">
        <v>44534</v>
      </c>
      <c r="B1821" s="250" t="s">
        <v>3692</v>
      </c>
      <c r="C1821" s="250" t="s">
        <v>232</v>
      </c>
      <c r="D1821" s="250" t="s">
        <v>236</v>
      </c>
      <c r="E1821" s="251" t="s">
        <v>3614</v>
      </c>
      <c r="F1821" s="0" t="n">
        <v>27.52</v>
      </c>
    </row>
    <row r="1822" customFormat="false" ht="15" hidden="false" customHeight="false" outlineLevel="0" collapsed="false">
      <c r="A1822" s="250" t="n">
        <v>34544</v>
      </c>
      <c r="B1822" s="250" t="s">
        <v>3693</v>
      </c>
      <c r="C1822" s="250" t="s">
        <v>232</v>
      </c>
      <c r="D1822" s="250" t="s">
        <v>236</v>
      </c>
      <c r="E1822" s="251" t="s">
        <v>3694</v>
      </c>
      <c r="F1822" s="0" t="n">
        <v>32.47</v>
      </c>
    </row>
    <row r="1823" customFormat="false" ht="15" hidden="false" customHeight="false" outlineLevel="0" collapsed="false">
      <c r="A1823" s="250" t="n">
        <v>34729</v>
      </c>
      <c r="B1823" s="250" t="s">
        <v>3695</v>
      </c>
      <c r="C1823" s="250" t="s">
        <v>232</v>
      </c>
      <c r="D1823" s="250" t="s">
        <v>236</v>
      </c>
      <c r="E1823" s="251" t="s">
        <v>3696</v>
      </c>
      <c r="F1823" s="0" t="n">
        <v>0.88</v>
      </c>
    </row>
    <row r="1824" customFormat="false" ht="15" hidden="false" customHeight="false" outlineLevel="0" collapsed="false">
      <c r="A1824" s="250" t="n">
        <v>34734</v>
      </c>
      <c r="B1824" s="250" t="s">
        <v>3697</v>
      </c>
      <c r="C1824" s="250" t="s">
        <v>232</v>
      </c>
      <c r="D1824" s="250" t="s">
        <v>236</v>
      </c>
      <c r="E1824" s="251" t="s">
        <v>3698</v>
      </c>
      <c r="F1824" s="0" t="n">
        <v>1.51</v>
      </c>
    </row>
    <row r="1825" customFormat="false" ht="15" hidden="false" customHeight="false" outlineLevel="0" collapsed="false">
      <c r="A1825" s="250" t="n">
        <v>34738</v>
      </c>
      <c r="B1825" s="250" t="s">
        <v>3699</v>
      </c>
      <c r="C1825" s="250" t="s">
        <v>232</v>
      </c>
      <c r="D1825" s="250" t="s">
        <v>236</v>
      </c>
      <c r="E1825" s="251" t="s">
        <v>3700</v>
      </c>
      <c r="F1825" s="0" t="n">
        <v>1.09</v>
      </c>
    </row>
    <row r="1826" customFormat="false" ht="15" hidden="false" customHeight="false" outlineLevel="0" collapsed="false">
      <c r="A1826" s="250" t="n">
        <v>2391</v>
      </c>
      <c r="B1826" s="250" t="s">
        <v>3701</v>
      </c>
      <c r="C1826" s="250" t="s">
        <v>232</v>
      </c>
      <c r="D1826" s="250" t="s">
        <v>236</v>
      </c>
      <c r="E1826" s="251" t="s">
        <v>3702</v>
      </c>
      <c r="F1826" s="0" t="n">
        <v>2.41</v>
      </c>
    </row>
    <row r="1827" customFormat="false" ht="15" hidden="false" customHeight="false" outlineLevel="0" collapsed="false">
      <c r="A1827" s="250" t="n">
        <v>2374</v>
      </c>
      <c r="B1827" s="250" t="s">
        <v>3703</v>
      </c>
      <c r="C1827" s="250" t="s">
        <v>232</v>
      </c>
      <c r="D1827" s="250" t="s">
        <v>236</v>
      </c>
      <c r="E1827" s="251" t="s">
        <v>3704</v>
      </c>
      <c r="F1827" s="0" t="n">
        <v>1.99</v>
      </c>
    </row>
    <row r="1828" customFormat="false" ht="15" hidden="false" customHeight="false" outlineLevel="0" collapsed="false">
      <c r="A1828" s="250" t="n">
        <v>2377</v>
      </c>
      <c r="B1828" s="250" t="s">
        <v>3705</v>
      </c>
      <c r="C1828" s="250" t="s">
        <v>232</v>
      </c>
      <c r="D1828" s="250" t="s">
        <v>236</v>
      </c>
      <c r="E1828" s="251" t="s">
        <v>3706</v>
      </c>
      <c r="F1828" s="0" t="n">
        <v>1.15</v>
      </c>
    </row>
    <row r="1829" customFormat="false" ht="15" hidden="false" customHeight="false" outlineLevel="0" collapsed="false">
      <c r="A1829" s="250" t="n">
        <v>2393</v>
      </c>
      <c r="B1829" s="250" t="s">
        <v>3707</v>
      </c>
      <c r="C1829" s="250" t="s">
        <v>232</v>
      </c>
      <c r="D1829" s="250" t="s">
        <v>236</v>
      </c>
      <c r="E1829" s="251" t="s">
        <v>3708</v>
      </c>
      <c r="F1829" s="0" t="n">
        <v>1.76</v>
      </c>
    </row>
    <row r="1830" customFormat="false" ht="15" hidden="false" customHeight="false" outlineLevel="0" collapsed="false">
      <c r="A1830" s="250" t="n">
        <v>34705</v>
      </c>
      <c r="B1830" s="250" t="s">
        <v>3709</v>
      </c>
      <c r="C1830" s="250" t="s">
        <v>232</v>
      </c>
      <c r="D1830" s="250" t="s">
        <v>236</v>
      </c>
      <c r="E1830" s="251" t="s">
        <v>3710</v>
      </c>
      <c r="F1830" s="0" t="n">
        <v>10</v>
      </c>
    </row>
    <row r="1831" customFormat="false" ht="15" hidden="false" customHeight="false" outlineLevel="0" collapsed="false">
      <c r="A1831" s="250" t="n">
        <v>34707</v>
      </c>
      <c r="B1831" s="250" t="s">
        <v>3711</v>
      </c>
      <c r="C1831" s="250" t="s">
        <v>232</v>
      </c>
      <c r="D1831" s="250" t="s">
        <v>236</v>
      </c>
      <c r="E1831" s="251" t="s">
        <v>3712</v>
      </c>
      <c r="F1831" s="0" t="n">
        <v>3.92</v>
      </c>
    </row>
    <row r="1832" customFormat="false" ht="15" hidden="false" customHeight="false" outlineLevel="0" collapsed="false">
      <c r="A1832" s="250" t="n">
        <v>2378</v>
      </c>
      <c r="B1832" s="250" t="s">
        <v>3713</v>
      </c>
      <c r="C1832" s="250" t="s">
        <v>232</v>
      </c>
      <c r="D1832" s="250" t="s">
        <v>236</v>
      </c>
      <c r="E1832" s="251" t="s">
        <v>3714</v>
      </c>
      <c r="F1832" s="0" t="n">
        <v>1.16</v>
      </c>
    </row>
    <row r="1833" customFormat="false" ht="15" hidden="false" customHeight="false" outlineLevel="0" collapsed="false">
      <c r="A1833" s="250" t="n">
        <v>2379</v>
      </c>
      <c r="B1833" s="250" t="s">
        <v>3715</v>
      </c>
      <c r="C1833" s="250" t="s">
        <v>232</v>
      </c>
      <c r="D1833" s="250" t="s">
        <v>236</v>
      </c>
      <c r="E1833" s="251" t="s">
        <v>3714</v>
      </c>
      <c r="F1833" s="0" t="n">
        <v>10.01</v>
      </c>
    </row>
    <row r="1834" customFormat="false" ht="15" hidden="false" customHeight="false" outlineLevel="0" collapsed="false">
      <c r="A1834" s="250" t="n">
        <v>2376</v>
      </c>
      <c r="B1834" s="250" t="s">
        <v>3716</v>
      </c>
      <c r="C1834" s="250" t="s">
        <v>232</v>
      </c>
      <c r="D1834" s="250" t="s">
        <v>236</v>
      </c>
      <c r="E1834" s="251" t="s">
        <v>3717</v>
      </c>
      <c r="F1834" s="0" t="n">
        <v>20.11</v>
      </c>
    </row>
    <row r="1835" customFormat="false" ht="15" hidden="false" customHeight="false" outlineLevel="0" collapsed="false">
      <c r="A1835" s="250" t="n">
        <v>2394</v>
      </c>
      <c r="B1835" s="250" t="s">
        <v>3718</v>
      </c>
      <c r="C1835" s="250" t="s">
        <v>232</v>
      </c>
      <c r="D1835" s="250" t="s">
        <v>236</v>
      </c>
      <c r="E1835" s="251" t="s">
        <v>3719</v>
      </c>
      <c r="F1835" s="0" t="n">
        <v>106.85</v>
      </c>
    </row>
    <row r="1836" customFormat="false" ht="15" hidden="false" customHeight="false" outlineLevel="0" collapsed="false">
      <c r="A1836" s="250" t="n">
        <v>34686</v>
      </c>
      <c r="B1836" s="250" t="s">
        <v>3720</v>
      </c>
      <c r="C1836" s="250" t="s">
        <v>232</v>
      </c>
      <c r="D1836" s="250" t="s">
        <v>236</v>
      </c>
      <c r="E1836" s="251" t="s">
        <v>3721</v>
      </c>
      <c r="F1836" s="0" t="n">
        <v>3.02</v>
      </c>
    </row>
    <row r="1837" customFormat="false" ht="15" hidden="false" customHeight="false" outlineLevel="0" collapsed="false">
      <c r="A1837" s="250" t="n">
        <v>34616</v>
      </c>
      <c r="B1837" s="250" t="s">
        <v>3722</v>
      </c>
      <c r="C1837" s="250" t="s">
        <v>232</v>
      </c>
      <c r="D1837" s="250" t="s">
        <v>236</v>
      </c>
      <c r="E1837" s="251" t="s">
        <v>3723</v>
      </c>
      <c r="F1837" s="0" t="n">
        <v>3.42</v>
      </c>
    </row>
    <row r="1838" customFormat="false" ht="15" hidden="false" customHeight="false" outlineLevel="0" collapsed="false">
      <c r="A1838" s="250" t="n">
        <v>34623</v>
      </c>
      <c r="B1838" s="250" t="s">
        <v>3724</v>
      </c>
      <c r="C1838" s="250" t="s">
        <v>232</v>
      </c>
      <c r="D1838" s="250" t="s">
        <v>236</v>
      </c>
      <c r="E1838" s="251" t="s">
        <v>3725</v>
      </c>
      <c r="F1838" s="0" t="n">
        <v>4.65</v>
      </c>
    </row>
    <row r="1839" customFormat="false" ht="15" hidden="false" customHeight="false" outlineLevel="0" collapsed="false">
      <c r="A1839" s="250" t="n">
        <v>34628</v>
      </c>
      <c r="B1839" s="250" t="s">
        <v>3726</v>
      </c>
      <c r="C1839" s="250" t="s">
        <v>232</v>
      </c>
      <c r="D1839" s="250" t="s">
        <v>236</v>
      </c>
      <c r="E1839" s="251" t="s">
        <v>3727</v>
      </c>
      <c r="F1839" s="0" t="n">
        <v>10.58</v>
      </c>
    </row>
    <row r="1840" customFormat="false" ht="15" hidden="false" customHeight="false" outlineLevel="0" collapsed="false">
      <c r="A1840" s="250" t="n">
        <v>34653</v>
      </c>
      <c r="B1840" s="250" t="s">
        <v>3728</v>
      </c>
      <c r="C1840" s="250" t="s">
        <v>232</v>
      </c>
      <c r="D1840" s="250" t="s">
        <v>236</v>
      </c>
      <c r="E1840" s="251" t="s">
        <v>3729</v>
      </c>
      <c r="F1840" s="0" t="n">
        <v>12.91</v>
      </c>
    </row>
    <row r="1841" customFormat="false" ht="15" hidden="false" customHeight="false" outlineLevel="0" collapsed="false">
      <c r="A1841" s="250" t="n">
        <v>34688</v>
      </c>
      <c r="B1841" s="250" t="s">
        <v>3730</v>
      </c>
      <c r="C1841" s="250" t="s">
        <v>232</v>
      </c>
      <c r="D1841" s="250" t="s">
        <v>236</v>
      </c>
      <c r="E1841" s="251" t="s">
        <v>2810</v>
      </c>
      <c r="F1841" s="0" t="n">
        <v>18.95</v>
      </c>
    </row>
    <row r="1842" customFormat="false" ht="15" hidden="false" customHeight="false" outlineLevel="0" collapsed="false">
      <c r="A1842" s="250" t="n">
        <v>34709</v>
      </c>
      <c r="B1842" s="250" t="s">
        <v>3731</v>
      </c>
      <c r="C1842" s="250" t="s">
        <v>232</v>
      </c>
      <c r="D1842" s="250" t="s">
        <v>236</v>
      </c>
      <c r="E1842" s="251" t="s">
        <v>3732</v>
      </c>
      <c r="F1842" s="0" t="n">
        <v>47.98</v>
      </c>
    </row>
    <row r="1843" customFormat="false" ht="15" hidden="false" customHeight="false" outlineLevel="0" collapsed="false">
      <c r="A1843" s="250" t="n">
        <v>34714</v>
      </c>
      <c r="B1843" s="250" t="s">
        <v>3733</v>
      </c>
      <c r="C1843" s="250" t="s">
        <v>232</v>
      </c>
      <c r="D1843" s="250" t="s">
        <v>236</v>
      </c>
      <c r="E1843" s="251" t="s">
        <v>3734</v>
      </c>
      <c r="F1843" s="0" t="n">
        <v>63</v>
      </c>
    </row>
    <row r="1844" customFormat="false" ht="15" hidden="false" customHeight="false" outlineLevel="0" collapsed="false">
      <c r="A1844" s="250" t="n">
        <v>2388</v>
      </c>
      <c r="B1844" s="250" t="s">
        <v>3735</v>
      </c>
      <c r="C1844" s="250" t="s">
        <v>232</v>
      </c>
      <c r="D1844" s="250" t="s">
        <v>236</v>
      </c>
      <c r="E1844" s="251" t="s">
        <v>3736</v>
      </c>
      <c r="F1844" s="0" t="n">
        <v>41.06</v>
      </c>
    </row>
    <row r="1845" customFormat="false" ht="15" hidden="false" customHeight="false" outlineLevel="0" collapsed="false">
      <c r="A1845" s="250" t="n">
        <v>34606</v>
      </c>
      <c r="B1845" s="250" t="s">
        <v>3737</v>
      </c>
      <c r="C1845" s="250" t="s">
        <v>232</v>
      </c>
      <c r="D1845" s="250" t="s">
        <v>236</v>
      </c>
      <c r="E1845" s="251" t="s">
        <v>3738</v>
      </c>
      <c r="F1845" s="0" t="n">
        <v>12.01</v>
      </c>
    </row>
    <row r="1846" customFormat="false" ht="15" hidden="false" customHeight="false" outlineLevel="0" collapsed="false">
      <c r="A1846" s="250" t="n">
        <v>34689</v>
      </c>
      <c r="B1846" s="250" t="s">
        <v>3739</v>
      </c>
      <c r="C1846" s="250" t="s">
        <v>232</v>
      </c>
      <c r="D1846" s="250" t="s">
        <v>236</v>
      </c>
      <c r="E1846" s="251" t="s">
        <v>1660</v>
      </c>
      <c r="F1846" s="0" t="n">
        <v>12.01</v>
      </c>
    </row>
    <row r="1847" customFormat="false" ht="15" hidden="false" customHeight="false" outlineLevel="0" collapsed="false">
      <c r="A1847" s="250" t="n">
        <v>2370</v>
      </c>
      <c r="B1847" s="250" t="s">
        <v>3740</v>
      </c>
      <c r="C1847" s="250" t="s">
        <v>232</v>
      </c>
      <c r="D1847" s="250" t="s">
        <v>233</v>
      </c>
      <c r="E1847" s="251" t="s">
        <v>3741</v>
      </c>
      <c r="F1847" s="0" t="n">
        <v>14.78</v>
      </c>
    </row>
    <row r="1848" customFormat="false" ht="15" hidden="false" customHeight="false" outlineLevel="0" collapsed="false">
      <c r="A1848" s="250" t="n">
        <v>2386</v>
      </c>
      <c r="B1848" s="250" t="s">
        <v>3742</v>
      </c>
      <c r="C1848" s="250" t="s">
        <v>232</v>
      </c>
      <c r="D1848" s="250" t="s">
        <v>236</v>
      </c>
      <c r="E1848" s="251" t="s">
        <v>3240</v>
      </c>
      <c r="F1848" s="0" t="n">
        <v>19.33</v>
      </c>
    </row>
    <row r="1849" customFormat="false" ht="15" hidden="false" customHeight="false" outlineLevel="0" collapsed="false">
      <c r="A1849" s="250" t="n">
        <v>2392</v>
      </c>
      <c r="B1849" s="250" t="s">
        <v>3743</v>
      </c>
      <c r="C1849" s="250" t="s">
        <v>232</v>
      </c>
      <c r="D1849" s="250" t="s">
        <v>236</v>
      </c>
      <c r="E1849" s="251" t="s">
        <v>3744</v>
      </c>
      <c r="F1849" s="0" t="n">
        <v>3420.31</v>
      </c>
    </row>
    <row r="1850" customFormat="false" ht="15" hidden="false" customHeight="false" outlineLevel="0" collapsed="false">
      <c r="A1850" s="250" t="n">
        <v>2373</v>
      </c>
      <c r="B1850" s="250" t="s">
        <v>3745</v>
      </c>
      <c r="C1850" s="250" t="s">
        <v>232</v>
      </c>
      <c r="D1850" s="250" t="s">
        <v>236</v>
      </c>
      <c r="E1850" s="251" t="s">
        <v>3746</v>
      </c>
      <c r="F1850" s="0" t="n">
        <v>25.42</v>
      </c>
    </row>
    <row r="1851" customFormat="false" ht="15" hidden="false" customHeight="false" outlineLevel="0" collapsed="false">
      <c r="A1851" s="250" t="n">
        <v>39465</v>
      </c>
      <c r="B1851" s="250" t="s">
        <v>3747</v>
      </c>
      <c r="C1851" s="250" t="s">
        <v>232</v>
      </c>
      <c r="D1851" s="250" t="s">
        <v>236</v>
      </c>
      <c r="E1851" s="251" t="s">
        <v>3748</v>
      </c>
      <c r="F1851" s="0" t="n">
        <v>4497.39</v>
      </c>
    </row>
    <row r="1852" customFormat="false" ht="15" hidden="false" customHeight="false" outlineLevel="0" collapsed="false">
      <c r="A1852" s="250" t="n">
        <v>39466</v>
      </c>
      <c r="B1852" s="250" t="s">
        <v>3749</v>
      </c>
      <c r="C1852" s="250" t="s">
        <v>232</v>
      </c>
      <c r="D1852" s="250" t="s">
        <v>236</v>
      </c>
      <c r="E1852" s="251" t="s">
        <v>3750</v>
      </c>
      <c r="F1852" s="0" t="n">
        <v>20.31</v>
      </c>
    </row>
    <row r="1853" customFormat="false" ht="15" hidden="false" customHeight="false" outlineLevel="0" collapsed="false">
      <c r="A1853" s="250" t="n">
        <v>39467</v>
      </c>
      <c r="B1853" s="250" t="s">
        <v>3751</v>
      </c>
      <c r="C1853" s="250" t="s">
        <v>232</v>
      </c>
      <c r="D1853" s="250" t="s">
        <v>236</v>
      </c>
      <c r="E1853" s="251" t="s">
        <v>3752</v>
      </c>
      <c r="F1853" s="0" t="n">
        <v>3594.9</v>
      </c>
    </row>
    <row r="1854" customFormat="false" ht="15" hidden="false" customHeight="false" outlineLevel="0" collapsed="false">
      <c r="A1854" s="250" t="n">
        <v>39468</v>
      </c>
      <c r="B1854" s="250" t="s">
        <v>3753</v>
      </c>
      <c r="C1854" s="250" t="s">
        <v>232</v>
      </c>
      <c r="D1854" s="250" t="s">
        <v>236</v>
      </c>
      <c r="E1854" s="251" t="s">
        <v>3754</v>
      </c>
      <c r="F1854" s="0" t="n">
        <v>20.85</v>
      </c>
    </row>
    <row r="1855" customFormat="false" ht="15" hidden="false" customHeight="false" outlineLevel="0" collapsed="false">
      <c r="A1855" s="250" t="n">
        <v>39469</v>
      </c>
      <c r="B1855" s="250" t="s">
        <v>3755</v>
      </c>
      <c r="C1855" s="250" t="s">
        <v>232</v>
      </c>
      <c r="D1855" s="250" t="s">
        <v>236</v>
      </c>
      <c r="E1855" s="251" t="s">
        <v>3756</v>
      </c>
      <c r="F1855" s="0" t="n">
        <v>3688.75</v>
      </c>
    </row>
    <row r="1856" customFormat="false" ht="15" hidden="false" customHeight="false" outlineLevel="0" collapsed="false">
      <c r="A1856" s="250" t="n">
        <v>39470</v>
      </c>
      <c r="B1856" s="250" t="s">
        <v>3757</v>
      </c>
      <c r="C1856" s="250" t="s">
        <v>232</v>
      </c>
      <c r="D1856" s="250" t="s">
        <v>236</v>
      </c>
      <c r="E1856" s="251" t="s">
        <v>3758</v>
      </c>
      <c r="F1856" s="0" t="n">
        <v>26.91</v>
      </c>
    </row>
    <row r="1857" customFormat="false" ht="15" hidden="false" customHeight="false" outlineLevel="0" collapsed="false">
      <c r="A1857" s="250" t="n">
        <v>39471</v>
      </c>
      <c r="B1857" s="250" t="s">
        <v>3759</v>
      </c>
      <c r="C1857" s="250" t="s">
        <v>232</v>
      </c>
      <c r="D1857" s="250" t="s">
        <v>236</v>
      </c>
      <c r="E1857" s="251" t="s">
        <v>3760</v>
      </c>
      <c r="F1857" s="0" t="n">
        <v>12.26</v>
      </c>
    </row>
    <row r="1858" customFormat="false" ht="15" hidden="false" customHeight="false" outlineLevel="0" collapsed="false">
      <c r="A1858" s="250" t="n">
        <v>39472</v>
      </c>
      <c r="B1858" s="250" t="s">
        <v>3761</v>
      </c>
      <c r="C1858" s="250" t="s">
        <v>232</v>
      </c>
      <c r="D1858" s="250" t="s">
        <v>236</v>
      </c>
      <c r="E1858" s="251" t="s">
        <v>3762</v>
      </c>
      <c r="F1858" s="0" t="n">
        <v>4.95</v>
      </c>
    </row>
    <row r="1859" customFormat="false" ht="15" hidden="false" customHeight="false" outlineLevel="0" collapsed="false">
      <c r="A1859" s="250" t="n">
        <v>39473</v>
      </c>
      <c r="B1859" s="250" t="s">
        <v>3763</v>
      </c>
      <c r="C1859" s="250" t="s">
        <v>232</v>
      </c>
      <c r="D1859" s="250" t="s">
        <v>236</v>
      </c>
      <c r="E1859" s="251" t="s">
        <v>3764</v>
      </c>
      <c r="F1859" s="0" t="n">
        <v>3.16</v>
      </c>
    </row>
    <row r="1860" customFormat="false" ht="15" hidden="false" customHeight="false" outlineLevel="0" collapsed="false">
      <c r="A1860" s="250" t="n">
        <v>39474</v>
      </c>
      <c r="B1860" s="250" t="s">
        <v>3765</v>
      </c>
      <c r="C1860" s="250" t="s">
        <v>232</v>
      </c>
      <c r="D1860" s="250" t="s">
        <v>236</v>
      </c>
      <c r="E1860" s="251" t="s">
        <v>3766</v>
      </c>
      <c r="F1860" s="0" t="n">
        <v>33.15</v>
      </c>
    </row>
    <row r="1861" customFormat="false" ht="15" hidden="false" customHeight="false" outlineLevel="0" collapsed="false">
      <c r="A1861" s="250" t="n">
        <v>39475</v>
      </c>
      <c r="B1861" s="250" t="s">
        <v>3767</v>
      </c>
      <c r="C1861" s="250" t="s">
        <v>232</v>
      </c>
      <c r="D1861" s="250" t="s">
        <v>236</v>
      </c>
      <c r="E1861" s="251" t="s">
        <v>3768</v>
      </c>
      <c r="F1861" s="0" t="n">
        <v>35.13</v>
      </c>
    </row>
    <row r="1862" customFormat="false" ht="15" hidden="false" customHeight="false" outlineLevel="0" collapsed="false">
      <c r="A1862" s="250" t="n">
        <v>39476</v>
      </c>
      <c r="B1862" s="250" t="s">
        <v>3769</v>
      </c>
      <c r="C1862" s="250" t="s">
        <v>232</v>
      </c>
      <c r="D1862" s="250" t="s">
        <v>236</v>
      </c>
      <c r="E1862" s="251" t="s">
        <v>3770</v>
      </c>
      <c r="F1862" s="0" t="n">
        <v>111.67</v>
      </c>
    </row>
    <row r="1863" customFormat="false" ht="15" hidden="false" customHeight="false" outlineLevel="0" collapsed="false">
      <c r="A1863" s="250" t="n">
        <v>39477</v>
      </c>
      <c r="B1863" s="250" t="s">
        <v>3771</v>
      </c>
      <c r="C1863" s="250" t="s">
        <v>232</v>
      </c>
      <c r="D1863" s="250" t="s">
        <v>236</v>
      </c>
      <c r="E1863" s="251" t="s">
        <v>3772</v>
      </c>
      <c r="F1863" s="0" t="n">
        <v>27.08</v>
      </c>
    </row>
    <row r="1864" customFormat="false" ht="15" hidden="false" customHeight="false" outlineLevel="0" collapsed="false">
      <c r="A1864" s="250" t="n">
        <v>39478</v>
      </c>
      <c r="B1864" s="250" t="s">
        <v>3773</v>
      </c>
      <c r="C1864" s="250" t="s">
        <v>232</v>
      </c>
      <c r="D1864" s="250" t="s">
        <v>236</v>
      </c>
      <c r="E1864" s="251" t="s">
        <v>3774</v>
      </c>
      <c r="F1864" s="0" t="n">
        <v>641.14</v>
      </c>
    </row>
    <row r="1865" customFormat="false" ht="15" hidden="false" customHeight="false" outlineLevel="0" collapsed="false">
      <c r="A1865" s="250" t="n">
        <v>39479</v>
      </c>
      <c r="B1865" s="250" t="s">
        <v>3775</v>
      </c>
      <c r="C1865" s="250" t="s">
        <v>232</v>
      </c>
      <c r="D1865" s="250" t="s">
        <v>236</v>
      </c>
      <c r="E1865" s="251" t="s">
        <v>3776</v>
      </c>
      <c r="F1865" s="0" t="n">
        <v>28.54</v>
      </c>
    </row>
    <row r="1866" customFormat="false" ht="15" hidden="false" customHeight="false" outlineLevel="0" collapsed="false">
      <c r="A1866" s="250" t="n">
        <v>39480</v>
      </c>
      <c r="B1866" s="250" t="s">
        <v>3777</v>
      </c>
      <c r="C1866" s="250" t="s">
        <v>232</v>
      </c>
      <c r="D1866" s="250" t="s">
        <v>236</v>
      </c>
      <c r="E1866" s="251" t="s">
        <v>3778</v>
      </c>
      <c r="F1866" s="0" t="n">
        <v>26.95</v>
      </c>
    </row>
    <row r="1867" customFormat="false" ht="15" hidden="false" customHeight="false" outlineLevel="0" collapsed="false">
      <c r="A1867" s="250" t="n">
        <v>39459</v>
      </c>
      <c r="B1867" s="250" t="s">
        <v>3779</v>
      </c>
      <c r="C1867" s="250" t="s">
        <v>232</v>
      </c>
      <c r="D1867" s="250" t="s">
        <v>236</v>
      </c>
      <c r="E1867" s="251" t="s">
        <v>3780</v>
      </c>
      <c r="F1867" s="0" t="n">
        <v>7.02</v>
      </c>
    </row>
    <row r="1868" customFormat="false" ht="15" hidden="false" customHeight="false" outlineLevel="0" collapsed="false">
      <c r="A1868" s="250" t="n">
        <v>39445</v>
      </c>
      <c r="B1868" s="250" t="s">
        <v>3781</v>
      </c>
      <c r="C1868" s="250" t="s">
        <v>232</v>
      </c>
      <c r="D1868" s="250" t="s">
        <v>236</v>
      </c>
      <c r="E1868" s="251" t="s">
        <v>3782</v>
      </c>
      <c r="F1868" s="0" t="n">
        <v>1495.23</v>
      </c>
    </row>
    <row r="1869" customFormat="false" ht="15" hidden="false" customHeight="false" outlineLevel="0" collapsed="false">
      <c r="A1869" s="250" t="n">
        <v>39446</v>
      </c>
      <c r="B1869" s="250" t="s">
        <v>3783</v>
      </c>
      <c r="C1869" s="250" t="s">
        <v>232</v>
      </c>
      <c r="D1869" s="250" t="s">
        <v>236</v>
      </c>
      <c r="E1869" s="251" t="s">
        <v>3784</v>
      </c>
      <c r="F1869" s="0" t="n">
        <v>1176.23</v>
      </c>
    </row>
    <row r="1870" customFormat="false" ht="15" hidden="false" customHeight="false" outlineLevel="0" collapsed="false">
      <c r="A1870" s="250" t="n">
        <v>39447</v>
      </c>
      <c r="B1870" s="250" t="s">
        <v>3785</v>
      </c>
      <c r="C1870" s="250" t="s">
        <v>232</v>
      </c>
      <c r="D1870" s="250" t="s">
        <v>236</v>
      </c>
      <c r="E1870" s="251" t="s">
        <v>3786</v>
      </c>
      <c r="F1870" s="0" t="n">
        <v>1821.18</v>
      </c>
    </row>
    <row r="1871" customFormat="false" ht="15" hidden="false" customHeight="false" outlineLevel="0" collapsed="false">
      <c r="A1871" s="250" t="n">
        <v>39448</v>
      </c>
      <c r="B1871" s="250" t="s">
        <v>3787</v>
      </c>
      <c r="C1871" s="250" t="s">
        <v>232</v>
      </c>
      <c r="D1871" s="250" t="s">
        <v>236</v>
      </c>
      <c r="E1871" s="251" t="s">
        <v>3788</v>
      </c>
      <c r="F1871" s="0" t="n">
        <v>4254.84</v>
      </c>
    </row>
    <row r="1872" customFormat="false" ht="15" hidden="false" customHeight="false" outlineLevel="0" collapsed="false">
      <c r="A1872" s="250" t="n">
        <v>39450</v>
      </c>
      <c r="B1872" s="250" t="s">
        <v>3789</v>
      </c>
      <c r="C1872" s="250" t="s">
        <v>232</v>
      </c>
      <c r="D1872" s="250" t="s">
        <v>236</v>
      </c>
      <c r="E1872" s="251" t="s">
        <v>3790</v>
      </c>
      <c r="F1872" s="0" t="n">
        <v>346.06</v>
      </c>
    </row>
    <row r="1873" customFormat="false" ht="15" hidden="false" customHeight="false" outlineLevel="0" collapsed="false">
      <c r="A1873" s="250" t="n">
        <v>39451</v>
      </c>
      <c r="B1873" s="250" t="s">
        <v>3791</v>
      </c>
      <c r="C1873" s="250" t="s">
        <v>232</v>
      </c>
      <c r="D1873" s="250" t="s">
        <v>236</v>
      </c>
      <c r="E1873" s="251" t="s">
        <v>3792</v>
      </c>
      <c r="F1873" s="0" t="n">
        <v>392.59</v>
      </c>
    </row>
    <row r="1874" customFormat="false" ht="15" hidden="false" customHeight="false" outlineLevel="0" collapsed="false">
      <c r="A1874" s="250" t="n">
        <v>39452</v>
      </c>
      <c r="B1874" s="250" t="s">
        <v>3793</v>
      </c>
      <c r="C1874" s="250" t="s">
        <v>232</v>
      </c>
      <c r="D1874" s="250" t="s">
        <v>236</v>
      </c>
      <c r="E1874" s="251" t="s">
        <v>3794</v>
      </c>
      <c r="F1874" s="0" t="n">
        <v>550.96</v>
      </c>
    </row>
    <row r="1875" customFormat="false" ht="15" hidden="false" customHeight="false" outlineLevel="0" collapsed="false">
      <c r="A1875" s="250" t="n">
        <v>39523</v>
      </c>
      <c r="B1875" s="250" t="s">
        <v>3795</v>
      </c>
      <c r="C1875" s="250" t="s">
        <v>232</v>
      </c>
      <c r="D1875" s="250" t="s">
        <v>236</v>
      </c>
      <c r="E1875" s="251" t="s">
        <v>3796</v>
      </c>
      <c r="F1875" s="0" t="n">
        <v>922.66</v>
      </c>
    </row>
    <row r="1876" customFormat="false" ht="15" hidden="false" customHeight="false" outlineLevel="0" collapsed="false">
      <c r="A1876" s="250" t="n">
        <v>39449</v>
      </c>
      <c r="B1876" s="250" t="s">
        <v>3797</v>
      </c>
      <c r="C1876" s="250" t="s">
        <v>232</v>
      </c>
      <c r="D1876" s="250" t="s">
        <v>236</v>
      </c>
      <c r="E1876" s="251" t="s">
        <v>3798</v>
      </c>
      <c r="F1876" s="0" t="n">
        <v>807</v>
      </c>
    </row>
    <row r="1877" customFormat="false" ht="15" hidden="false" customHeight="false" outlineLevel="0" collapsed="false">
      <c r="A1877" s="250" t="n">
        <v>39455</v>
      </c>
      <c r="B1877" s="250" t="s">
        <v>3799</v>
      </c>
      <c r="C1877" s="250" t="s">
        <v>232</v>
      </c>
      <c r="D1877" s="250" t="s">
        <v>236</v>
      </c>
      <c r="E1877" s="251" t="s">
        <v>3800</v>
      </c>
      <c r="F1877" s="0" t="n">
        <v>1495.38</v>
      </c>
    </row>
    <row r="1878" customFormat="false" ht="15" hidden="false" customHeight="false" outlineLevel="0" collapsed="false">
      <c r="A1878" s="250" t="n">
        <v>39456</v>
      </c>
      <c r="B1878" s="250" t="s">
        <v>3801</v>
      </c>
      <c r="C1878" s="250" t="s">
        <v>232</v>
      </c>
      <c r="D1878" s="250" t="s">
        <v>236</v>
      </c>
      <c r="E1878" s="251" t="s">
        <v>3802</v>
      </c>
      <c r="F1878" s="0" t="n">
        <v>1267.4</v>
      </c>
    </row>
    <row r="1879" customFormat="false" ht="15" hidden="false" customHeight="false" outlineLevel="0" collapsed="false">
      <c r="A1879" s="250" t="n">
        <v>39457</v>
      </c>
      <c r="B1879" s="250" t="s">
        <v>3803</v>
      </c>
      <c r="C1879" s="250" t="s">
        <v>232</v>
      </c>
      <c r="D1879" s="250" t="s">
        <v>236</v>
      </c>
      <c r="E1879" s="251" t="s">
        <v>3754</v>
      </c>
      <c r="F1879" s="0" t="n">
        <v>1267.4</v>
      </c>
    </row>
    <row r="1880" customFormat="false" ht="15" hidden="false" customHeight="false" outlineLevel="0" collapsed="false">
      <c r="A1880" s="250" t="n">
        <v>39458</v>
      </c>
      <c r="B1880" s="250" t="s">
        <v>3804</v>
      </c>
      <c r="C1880" s="250" t="s">
        <v>232</v>
      </c>
      <c r="D1880" s="250" t="s">
        <v>236</v>
      </c>
      <c r="E1880" s="251" t="s">
        <v>3805</v>
      </c>
      <c r="F1880" s="0" t="n">
        <v>2087.39</v>
      </c>
    </row>
    <row r="1881" customFormat="false" ht="15" hidden="false" customHeight="false" outlineLevel="0" collapsed="false">
      <c r="A1881" s="250" t="n">
        <v>39464</v>
      </c>
      <c r="B1881" s="250" t="s">
        <v>3806</v>
      </c>
      <c r="C1881" s="250" t="s">
        <v>232</v>
      </c>
      <c r="D1881" s="250" t="s">
        <v>236</v>
      </c>
      <c r="E1881" s="251" t="s">
        <v>3807</v>
      </c>
      <c r="F1881" s="0" t="n">
        <v>4462.47</v>
      </c>
    </row>
    <row r="1882" customFormat="false" ht="15" hidden="false" customHeight="false" outlineLevel="0" collapsed="false">
      <c r="A1882" s="250" t="n">
        <v>39460</v>
      </c>
      <c r="B1882" s="250" t="s">
        <v>3808</v>
      </c>
      <c r="C1882" s="250" t="s">
        <v>232</v>
      </c>
      <c r="D1882" s="250" t="s">
        <v>236</v>
      </c>
      <c r="E1882" s="251" t="s">
        <v>3809</v>
      </c>
      <c r="F1882" s="0" t="n">
        <v>13.39</v>
      </c>
    </row>
    <row r="1883" customFormat="false" ht="15" hidden="false" customHeight="false" outlineLevel="0" collapsed="false">
      <c r="A1883" s="250" t="n">
        <v>39461</v>
      </c>
      <c r="B1883" s="250" t="s">
        <v>3810</v>
      </c>
      <c r="C1883" s="250" t="s">
        <v>232</v>
      </c>
      <c r="D1883" s="250" t="s">
        <v>236</v>
      </c>
      <c r="E1883" s="251" t="s">
        <v>3811</v>
      </c>
      <c r="F1883" s="0" t="n">
        <v>51.78</v>
      </c>
    </row>
    <row r="1884" customFormat="false" ht="15" hidden="false" customHeight="false" outlineLevel="0" collapsed="false">
      <c r="A1884" s="250" t="n">
        <v>39462</v>
      </c>
      <c r="B1884" s="250" t="s">
        <v>3812</v>
      </c>
      <c r="C1884" s="250" t="s">
        <v>232</v>
      </c>
      <c r="D1884" s="250" t="s">
        <v>236</v>
      </c>
      <c r="E1884" s="251" t="s">
        <v>3813</v>
      </c>
      <c r="F1884" s="0" t="n">
        <v>50.99</v>
      </c>
    </row>
    <row r="1885" customFormat="false" ht="15" hidden="false" customHeight="false" outlineLevel="0" collapsed="false">
      <c r="A1885" s="250" t="n">
        <v>39463</v>
      </c>
      <c r="B1885" s="250" t="s">
        <v>3814</v>
      </c>
      <c r="C1885" s="250" t="s">
        <v>232</v>
      </c>
      <c r="D1885" s="250" t="s">
        <v>236</v>
      </c>
      <c r="E1885" s="251" t="s">
        <v>3815</v>
      </c>
      <c r="F1885" s="0" t="n">
        <v>73.03</v>
      </c>
    </row>
    <row r="1886" customFormat="false" ht="15" hidden="false" customHeight="false" outlineLevel="0" collapsed="false">
      <c r="A1886" s="250" t="n">
        <v>26039</v>
      </c>
      <c r="B1886" s="250" t="s">
        <v>3816</v>
      </c>
      <c r="C1886" s="250" t="s">
        <v>232</v>
      </c>
      <c r="D1886" s="250" t="s">
        <v>244</v>
      </c>
      <c r="E1886" s="251" t="s">
        <v>3817</v>
      </c>
      <c r="F1886" s="0" t="n">
        <v>9.03</v>
      </c>
    </row>
    <row r="1887" customFormat="false" ht="15" hidden="false" customHeight="false" outlineLevel="0" collapsed="false">
      <c r="A1887" s="250" t="n">
        <v>2401</v>
      </c>
      <c r="B1887" s="250" t="s">
        <v>3818</v>
      </c>
      <c r="C1887" s="250" t="s">
        <v>232</v>
      </c>
      <c r="D1887" s="250" t="s">
        <v>244</v>
      </c>
      <c r="E1887" s="251" t="s">
        <v>3819</v>
      </c>
      <c r="F1887" s="0" t="n">
        <v>16.37</v>
      </c>
    </row>
    <row r="1888" customFormat="false" ht="15" hidden="false" customHeight="false" outlineLevel="0" collapsed="false">
      <c r="A1888" s="250" t="n">
        <v>38870</v>
      </c>
      <c r="B1888" s="250" t="s">
        <v>3820</v>
      </c>
      <c r="C1888" s="250" t="s">
        <v>232</v>
      </c>
      <c r="D1888" s="250" t="s">
        <v>244</v>
      </c>
      <c r="E1888" s="251" t="s">
        <v>3821</v>
      </c>
      <c r="F1888" s="0" t="n">
        <v>63.44</v>
      </c>
    </row>
    <row r="1889" customFormat="false" ht="15" hidden="false" customHeight="false" outlineLevel="0" collapsed="false">
      <c r="A1889" s="250" t="n">
        <v>38869</v>
      </c>
      <c r="B1889" s="250" t="s">
        <v>3822</v>
      </c>
      <c r="C1889" s="250" t="s">
        <v>232</v>
      </c>
      <c r="D1889" s="250" t="s">
        <v>244</v>
      </c>
      <c r="E1889" s="251" t="s">
        <v>3823</v>
      </c>
      <c r="F1889" s="0" t="n">
        <v>75.77</v>
      </c>
    </row>
    <row r="1890" customFormat="false" ht="15" hidden="false" customHeight="false" outlineLevel="0" collapsed="false">
      <c r="A1890" s="250" t="n">
        <v>38872</v>
      </c>
      <c r="B1890" s="250" t="s">
        <v>3824</v>
      </c>
      <c r="C1890" s="250" t="s">
        <v>232</v>
      </c>
      <c r="D1890" s="250" t="s">
        <v>244</v>
      </c>
      <c r="E1890" s="251" t="s">
        <v>3825</v>
      </c>
      <c r="F1890" s="0" t="n">
        <v>62.97</v>
      </c>
    </row>
    <row r="1891" customFormat="false" ht="15" hidden="false" customHeight="false" outlineLevel="0" collapsed="false">
      <c r="A1891" s="250" t="n">
        <v>38871</v>
      </c>
      <c r="B1891" s="250" t="s">
        <v>3826</v>
      </c>
      <c r="C1891" s="250" t="s">
        <v>232</v>
      </c>
      <c r="D1891" s="250" t="s">
        <v>244</v>
      </c>
      <c r="E1891" s="251" t="s">
        <v>3827</v>
      </c>
      <c r="F1891" s="0" t="n">
        <v>96.59</v>
      </c>
    </row>
    <row r="1892" customFormat="false" ht="15" hidden="false" customHeight="false" outlineLevel="0" collapsed="false">
      <c r="A1892" s="250" t="n">
        <v>39283</v>
      </c>
      <c r="B1892" s="250" t="s">
        <v>3828</v>
      </c>
      <c r="C1892" s="250" t="s">
        <v>232</v>
      </c>
      <c r="D1892" s="250" t="s">
        <v>244</v>
      </c>
      <c r="E1892" s="251" t="s">
        <v>3829</v>
      </c>
      <c r="F1892" s="0" t="n">
        <v>30.75</v>
      </c>
    </row>
    <row r="1893" customFormat="false" ht="15" hidden="false" customHeight="false" outlineLevel="0" collapsed="false">
      <c r="A1893" s="250" t="n">
        <v>39284</v>
      </c>
      <c r="B1893" s="250" t="s">
        <v>3830</v>
      </c>
      <c r="C1893" s="250" t="s">
        <v>232</v>
      </c>
      <c r="D1893" s="250" t="s">
        <v>244</v>
      </c>
      <c r="E1893" s="251" t="s">
        <v>3831</v>
      </c>
      <c r="F1893" s="0" t="n">
        <v>11.7</v>
      </c>
    </row>
    <row r="1894" customFormat="false" ht="15" hidden="false" customHeight="false" outlineLevel="0" collapsed="false">
      <c r="A1894" s="250" t="n">
        <v>39285</v>
      </c>
      <c r="B1894" s="250" t="s">
        <v>3832</v>
      </c>
      <c r="C1894" s="250" t="s">
        <v>232</v>
      </c>
      <c r="D1894" s="250" t="s">
        <v>244</v>
      </c>
      <c r="E1894" s="251" t="s">
        <v>3833</v>
      </c>
      <c r="F1894" s="0" t="n">
        <v>19.62</v>
      </c>
    </row>
    <row r="1895" customFormat="false" ht="15" hidden="false" customHeight="false" outlineLevel="0" collapsed="false">
      <c r="A1895" s="250" t="n">
        <v>39286</v>
      </c>
      <c r="B1895" s="250" t="s">
        <v>3834</v>
      </c>
      <c r="C1895" s="250" t="s">
        <v>232</v>
      </c>
      <c r="D1895" s="250" t="s">
        <v>244</v>
      </c>
      <c r="E1895" s="251" t="s">
        <v>3835</v>
      </c>
      <c r="F1895" s="0" t="n">
        <v>78.54</v>
      </c>
    </row>
    <row r="1896" customFormat="false" ht="15" hidden="false" customHeight="false" outlineLevel="0" collapsed="false">
      <c r="A1896" s="250" t="n">
        <v>39287</v>
      </c>
      <c r="B1896" s="250" t="s">
        <v>3836</v>
      </c>
      <c r="C1896" s="250" t="s">
        <v>232</v>
      </c>
      <c r="D1896" s="250" t="s">
        <v>244</v>
      </c>
      <c r="E1896" s="251" t="s">
        <v>3837</v>
      </c>
      <c r="F1896" s="0" t="n">
        <v>110.65</v>
      </c>
    </row>
    <row r="1897" customFormat="false" ht="15" hidden="false" customHeight="false" outlineLevel="0" collapsed="false">
      <c r="A1897" s="250" t="n">
        <v>39288</v>
      </c>
      <c r="B1897" s="250" t="s">
        <v>3838</v>
      </c>
      <c r="C1897" s="250" t="s">
        <v>232</v>
      </c>
      <c r="D1897" s="250" t="s">
        <v>244</v>
      </c>
      <c r="E1897" s="251" t="s">
        <v>3839</v>
      </c>
      <c r="F1897" s="0" t="n">
        <v>67.6</v>
      </c>
    </row>
    <row r="1898" customFormat="false" ht="15" hidden="false" customHeight="false" outlineLevel="0" collapsed="false">
      <c r="A1898" s="250" t="n">
        <v>44476</v>
      </c>
      <c r="B1898" s="250" t="s">
        <v>3840</v>
      </c>
      <c r="C1898" s="250" t="s">
        <v>243</v>
      </c>
      <c r="D1898" s="250" t="s">
        <v>244</v>
      </c>
      <c r="E1898" s="251" t="s">
        <v>3841</v>
      </c>
      <c r="F1898" s="0" t="n">
        <v>76.05</v>
      </c>
    </row>
    <row r="1899" customFormat="false" ht="15" hidden="false" customHeight="false" outlineLevel="0" collapsed="false">
      <c r="A1899" s="250" t="n">
        <v>10629</v>
      </c>
      <c r="B1899" s="250" t="s">
        <v>3842</v>
      </c>
      <c r="C1899" s="250" t="s">
        <v>243</v>
      </c>
      <c r="D1899" s="250" t="s">
        <v>236</v>
      </c>
      <c r="E1899" s="251" t="s">
        <v>3843</v>
      </c>
      <c r="F1899" s="0" t="n">
        <v>97.27</v>
      </c>
    </row>
    <row r="1900" customFormat="false" ht="15" hidden="false" customHeight="false" outlineLevel="0" collapsed="false">
      <c r="A1900" s="250" t="n">
        <v>10698</v>
      </c>
      <c r="B1900" s="250" t="s">
        <v>3844</v>
      </c>
      <c r="C1900" s="250" t="s">
        <v>243</v>
      </c>
      <c r="D1900" s="250" t="s">
        <v>244</v>
      </c>
      <c r="E1900" s="251" t="s">
        <v>3845</v>
      </c>
      <c r="F1900" s="0" t="n">
        <v>172.9</v>
      </c>
    </row>
    <row r="1901" customFormat="false" ht="15" hidden="false" customHeight="false" outlineLevel="0" collapsed="false">
      <c r="A1901" s="250" t="n">
        <v>40521</v>
      </c>
      <c r="B1901" s="250" t="s">
        <v>3846</v>
      </c>
      <c r="C1901" s="250" t="s">
        <v>232</v>
      </c>
      <c r="D1901" s="250" t="s">
        <v>236</v>
      </c>
      <c r="E1901" s="251" t="s">
        <v>3847</v>
      </c>
      <c r="F1901" s="0" t="n">
        <v>70.43</v>
      </c>
    </row>
    <row r="1902" customFormat="false" ht="15" hidden="false" customHeight="false" outlineLevel="0" collapsed="false">
      <c r="A1902" s="250" t="n">
        <v>2432</v>
      </c>
      <c r="B1902" s="250" t="s">
        <v>3848</v>
      </c>
      <c r="C1902" s="250" t="s">
        <v>232</v>
      </c>
      <c r="D1902" s="250" t="s">
        <v>236</v>
      </c>
      <c r="E1902" s="251" t="s">
        <v>3849</v>
      </c>
      <c r="F1902" s="0" t="n">
        <v>86.54</v>
      </c>
    </row>
    <row r="1903" customFormat="false" ht="15" hidden="false" customHeight="false" outlineLevel="0" collapsed="false">
      <c r="A1903" s="250" t="n">
        <v>2433</v>
      </c>
      <c r="B1903" s="250" t="s">
        <v>3850</v>
      </c>
      <c r="C1903" s="250" t="s">
        <v>232</v>
      </c>
      <c r="D1903" s="250" t="s">
        <v>236</v>
      </c>
      <c r="E1903" s="251" t="s">
        <v>1579</v>
      </c>
      <c r="F1903" s="0" t="n">
        <v>104</v>
      </c>
    </row>
    <row r="1904" customFormat="false" ht="15" hidden="false" customHeight="false" outlineLevel="0" collapsed="false">
      <c r="A1904" s="250" t="n">
        <v>2420</v>
      </c>
      <c r="B1904" s="250" t="s">
        <v>3851</v>
      </c>
      <c r="C1904" s="250" t="s">
        <v>232</v>
      </c>
      <c r="D1904" s="250" t="s">
        <v>236</v>
      </c>
      <c r="E1904" s="251" t="s">
        <v>3852</v>
      </c>
      <c r="F1904" s="0" t="n">
        <v>180.69</v>
      </c>
    </row>
    <row r="1905" customFormat="false" ht="15" hidden="false" customHeight="false" outlineLevel="0" collapsed="false">
      <c r="A1905" s="250" t="n">
        <v>11447</v>
      </c>
      <c r="B1905" s="250" t="s">
        <v>3853</v>
      </c>
      <c r="C1905" s="250" t="s">
        <v>232</v>
      </c>
      <c r="D1905" s="250" t="s">
        <v>236</v>
      </c>
      <c r="E1905" s="251" t="s">
        <v>1879</v>
      </c>
      <c r="F1905" s="0" t="n">
        <v>116.73</v>
      </c>
    </row>
    <row r="1906" customFormat="false" ht="15" hidden="false" customHeight="false" outlineLevel="0" collapsed="false">
      <c r="A1906" s="250" t="n">
        <v>11451</v>
      </c>
      <c r="B1906" s="250" t="s">
        <v>3854</v>
      </c>
      <c r="C1906" s="250" t="s">
        <v>232</v>
      </c>
      <c r="D1906" s="250" t="s">
        <v>236</v>
      </c>
      <c r="E1906" s="251" t="s">
        <v>3855</v>
      </c>
      <c r="F1906" s="0" t="n">
        <v>124.44</v>
      </c>
    </row>
    <row r="1907" customFormat="false" ht="15" hidden="false" customHeight="false" outlineLevel="0" collapsed="false">
      <c r="A1907" s="250" t="n">
        <v>11116</v>
      </c>
      <c r="B1907" s="250" t="s">
        <v>3856</v>
      </c>
      <c r="C1907" s="250" t="s">
        <v>232</v>
      </c>
      <c r="D1907" s="250" t="s">
        <v>244</v>
      </c>
      <c r="E1907" s="251" t="s">
        <v>3857</v>
      </c>
      <c r="F1907" s="0" t="n">
        <v>141.19</v>
      </c>
    </row>
    <row r="1908" customFormat="false" ht="15" hidden="false" customHeight="false" outlineLevel="0" collapsed="false">
      <c r="A1908" s="250" t="n">
        <v>38411</v>
      </c>
      <c r="B1908" s="250" t="s">
        <v>3858</v>
      </c>
      <c r="C1908" s="250" t="s">
        <v>232</v>
      </c>
      <c r="D1908" s="250" t="s">
        <v>236</v>
      </c>
      <c r="E1908" s="251" t="s">
        <v>3859</v>
      </c>
      <c r="F1908" s="0" t="n">
        <v>265.78</v>
      </c>
    </row>
    <row r="1909" customFormat="false" ht="15" hidden="false" customHeight="false" outlineLevel="0" collapsed="false">
      <c r="A1909" s="250" t="n">
        <v>38189</v>
      </c>
      <c r="B1909" s="250" t="s">
        <v>3860</v>
      </c>
      <c r="C1909" s="250" t="s">
        <v>232</v>
      </c>
      <c r="D1909" s="250" t="s">
        <v>236</v>
      </c>
      <c r="E1909" s="251" t="s">
        <v>3861</v>
      </c>
      <c r="F1909" s="0" t="n">
        <v>130.22</v>
      </c>
    </row>
    <row r="1910" customFormat="false" ht="15" hidden="false" customHeight="false" outlineLevel="0" collapsed="false">
      <c r="A1910" s="250" t="n">
        <v>38190</v>
      </c>
      <c r="B1910" s="250" t="s">
        <v>3862</v>
      </c>
      <c r="C1910" s="250" t="s">
        <v>232</v>
      </c>
      <c r="D1910" s="250" t="s">
        <v>236</v>
      </c>
      <c r="E1910" s="251" t="s">
        <v>3863</v>
      </c>
      <c r="F1910" s="0" t="n">
        <v>134.25</v>
      </c>
    </row>
    <row r="1911" customFormat="false" ht="15" hidden="false" customHeight="false" outlineLevel="0" collapsed="false">
      <c r="A1911" s="250" t="n">
        <v>7608</v>
      </c>
      <c r="B1911" s="250" t="s">
        <v>3864</v>
      </c>
      <c r="C1911" s="250" t="s">
        <v>232</v>
      </c>
      <c r="D1911" s="250" t="s">
        <v>236</v>
      </c>
      <c r="E1911" s="251" t="s">
        <v>3865</v>
      </c>
      <c r="F1911" s="0" t="n">
        <v>158.18</v>
      </c>
    </row>
    <row r="1912" customFormat="false" ht="15" hidden="false" customHeight="false" outlineLevel="0" collapsed="false">
      <c r="A1912" s="250" t="n">
        <v>1370</v>
      </c>
      <c r="B1912" s="250" t="s">
        <v>3866</v>
      </c>
      <c r="C1912" s="250" t="s">
        <v>232</v>
      </c>
      <c r="D1912" s="250" t="s">
        <v>236</v>
      </c>
      <c r="E1912" s="251" t="s">
        <v>3867</v>
      </c>
      <c r="F1912" s="0" t="n">
        <v>326.4</v>
      </c>
    </row>
    <row r="1913" customFormat="false" ht="15" hidden="false" customHeight="false" outlineLevel="0" collapsed="false">
      <c r="A1913" s="250" t="n">
        <v>36516</v>
      </c>
      <c r="B1913" s="250" t="s">
        <v>3868</v>
      </c>
      <c r="C1913" s="250" t="s">
        <v>232</v>
      </c>
      <c r="D1913" s="250" t="s">
        <v>244</v>
      </c>
      <c r="E1913" s="251" t="s">
        <v>3869</v>
      </c>
      <c r="F1913" s="0" t="n">
        <v>277.03</v>
      </c>
    </row>
    <row r="1914" customFormat="false" ht="15" hidden="false" customHeight="false" outlineLevel="0" collapsed="false">
      <c r="A1914" s="250" t="n">
        <v>34777</v>
      </c>
      <c r="B1914" s="250" t="s">
        <v>3870</v>
      </c>
      <c r="C1914" s="250" t="s">
        <v>232</v>
      </c>
      <c r="D1914" s="250" t="s">
        <v>236</v>
      </c>
      <c r="E1914" s="251" t="s">
        <v>3871</v>
      </c>
      <c r="F1914" s="0" t="n">
        <v>139.1</v>
      </c>
    </row>
    <row r="1915" customFormat="false" ht="15" hidden="false" customHeight="false" outlineLevel="0" collapsed="false">
      <c r="A1915" s="250" t="n">
        <v>7272</v>
      </c>
      <c r="B1915" s="250" t="s">
        <v>3872</v>
      </c>
      <c r="C1915" s="250" t="s">
        <v>232</v>
      </c>
      <c r="D1915" s="250" t="s">
        <v>236</v>
      </c>
      <c r="E1915" s="251" t="s">
        <v>1906</v>
      </c>
      <c r="F1915" s="0" t="n">
        <v>141.57</v>
      </c>
    </row>
    <row r="1916" customFormat="false" ht="15" hidden="false" customHeight="false" outlineLevel="0" collapsed="false">
      <c r="A1916" s="250" t="n">
        <v>10605</v>
      </c>
      <c r="B1916" s="250" t="s">
        <v>3873</v>
      </c>
      <c r="C1916" s="250" t="s">
        <v>232</v>
      </c>
      <c r="D1916" s="250" t="s">
        <v>236</v>
      </c>
      <c r="E1916" s="251" t="s">
        <v>1234</v>
      </c>
      <c r="F1916" s="0" t="n">
        <v>151.39</v>
      </c>
    </row>
    <row r="1917" customFormat="false" ht="15" hidden="false" customHeight="false" outlineLevel="0" collapsed="false">
      <c r="A1917" s="250" t="n">
        <v>10604</v>
      </c>
      <c r="B1917" s="250" t="s">
        <v>3874</v>
      </c>
      <c r="C1917" s="250" t="s">
        <v>232</v>
      </c>
      <c r="D1917" s="250" t="s">
        <v>236</v>
      </c>
      <c r="E1917" s="251" t="s">
        <v>1044</v>
      </c>
      <c r="F1917" s="0" t="n">
        <v>258.16</v>
      </c>
    </row>
    <row r="1918" customFormat="false" ht="15" hidden="false" customHeight="false" outlineLevel="0" collapsed="false">
      <c r="A1918" s="250" t="n">
        <v>672</v>
      </c>
      <c r="B1918" s="250" t="s">
        <v>3875</v>
      </c>
      <c r="C1918" s="250" t="s">
        <v>232</v>
      </c>
      <c r="D1918" s="250" t="s">
        <v>236</v>
      </c>
      <c r="E1918" s="251" t="s">
        <v>3876</v>
      </c>
      <c r="F1918" s="0" t="n">
        <v>157.5</v>
      </c>
    </row>
    <row r="1919" customFormat="false" ht="15" hidden="false" customHeight="false" outlineLevel="0" collapsed="false">
      <c r="A1919" s="250" t="n">
        <v>668</v>
      </c>
      <c r="B1919" s="250" t="s">
        <v>3877</v>
      </c>
      <c r="C1919" s="250" t="s">
        <v>232</v>
      </c>
      <c r="D1919" s="250" t="s">
        <v>236</v>
      </c>
      <c r="E1919" s="251" t="s">
        <v>3878</v>
      </c>
      <c r="F1919" s="0" t="n">
        <v>171.79</v>
      </c>
    </row>
    <row r="1920" customFormat="false" ht="15" hidden="false" customHeight="false" outlineLevel="0" collapsed="false">
      <c r="A1920" s="250" t="n">
        <v>10578</v>
      </c>
      <c r="B1920" s="250" t="s">
        <v>3879</v>
      </c>
      <c r="C1920" s="250" t="s">
        <v>232</v>
      </c>
      <c r="D1920" s="250" t="s">
        <v>236</v>
      </c>
      <c r="E1920" s="251" t="s">
        <v>3880</v>
      </c>
      <c r="F1920" s="0" t="n">
        <v>172.82</v>
      </c>
    </row>
    <row r="1921" customFormat="false" ht="15" hidden="false" customHeight="false" outlineLevel="0" collapsed="false">
      <c r="A1921" s="250" t="n">
        <v>666</v>
      </c>
      <c r="B1921" s="250" t="s">
        <v>3881</v>
      </c>
      <c r="C1921" s="250" t="s">
        <v>232</v>
      </c>
      <c r="D1921" s="250" t="s">
        <v>236</v>
      </c>
      <c r="E1921" s="251" t="s">
        <v>3882</v>
      </c>
      <c r="F1921" s="0" t="n">
        <v>289.21</v>
      </c>
    </row>
    <row r="1922" customFormat="false" ht="15" hidden="false" customHeight="false" outlineLevel="0" collapsed="false">
      <c r="A1922" s="250" t="n">
        <v>665</v>
      </c>
      <c r="B1922" s="250" t="s">
        <v>3883</v>
      </c>
      <c r="C1922" s="250" t="s">
        <v>232</v>
      </c>
      <c r="D1922" s="250" t="s">
        <v>236</v>
      </c>
      <c r="E1922" s="251" t="s">
        <v>3496</v>
      </c>
      <c r="F1922" s="0" t="n">
        <v>320.28</v>
      </c>
    </row>
    <row r="1923" customFormat="false" ht="15" hidden="false" customHeight="false" outlineLevel="0" collapsed="false">
      <c r="A1923" s="250" t="n">
        <v>10577</v>
      </c>
      <c r="B1923" s="250" t="s">
        <v>3884</v>
      </c>
      <c r="C1923" s="250" t="s">
        <v>232</v>
      </c>
      <c r="D1923" s="250" t="s">
        <v>236</v>
      </c>
      <c r="E1923" s="251" t="s">
        <v>3885</v>
      </c>
      <c r="F1923" s="0" t="n">
        <v>158.48</v>
      </c>
    </row>
    <row r="1924" customFormat="false" ht="15" hidden="false" customHeight="false" outlineLevel="0" collapsed="false">
      <c r="A1924" s="250" t="n">
        <v>10583</v>
      </c>
      <c r="B1924" s="250" t="s">
        <v>3886</v>
      </c>
      <c r="C1924" s="250" t="s">
        <v>232</v>
      </c>
      <c r="D1924" s="250" t="s">
        <v>236</v>
      </c>
      <c r="E1924" s="251" t="s">
        <v>3887</v>
      </c>
      <c r="F1924" s="0" t="n">
        <v>158.6</v>
      </c>
    </row>
    <row r="1925" customFormat="false" ht="15" hidden="false" customHeight="false" outlineLevel="0" collapsed="false">
      <c r="A1925" s="250" t="n">
        <v>10579</v>
      </c>
      <c r="B1925" s="250" t="s">
        <v>3888</v>
      </c>
      <c r="C1925" s="250" t="s">
        <v>232</v>
      </c>
      <c r="D1925" s="250" t="s">
        <v>236</v>
      </c>
      <c r="E1925" s="251" t="s">
        <v>1749</v>
      </c>
      <c r="F1925" s="0" t="n">
        <v>172.9</v>
      </c>
    </row>
    <row r="1926" customFormat="false" ht="15" hidden="false" customHeight="false" outlineLevel="0" collapsed="false">
      <c r="A1926" s="250" t="n">
        <v>10582</v>
      </c>
      <c r="B1926" s="250" t="s">
        <v>3889</v>
      </c>
      <c r="C1926" s="250" t="s">
        <v>232</v>
      </c>
      <c r="D1926" s="250" t="s">
        <v>236</v>
      </c>
      <c r="E1926" s="251" t="s">
        <v>3890</v>
      </c>
      <c r="F1926" s="0" t="n">
        <v>322.64</v>
      </c>
    </row>
    <row r="1927" customFormat="false" ht="15" hidden="false" customHeight="false" outlineLevel="0" collapsed="false">
      <c r="A1927" s="250" t="n">
        <v>2436</v>
      </c>
      <c r="B1927" s="250" t="s">
        <v>3891</v>
      </c>
      <c r="C1927" s="250" t="s">
        <v>575</v>
      </c>
      <c r="D1927" s="250" t="s">
        <v>233</v>
      </c>
      <c r="E1927" s="251" t="s">
        <v>960</v>
      </c>
      <c r="F1927" s="0" t="n">
        <v>518.82</v>
      </c>
    </row>
    <row r="1928" customFormat="false" ht="15" hidden="false" customHeight="false" outlineLevel="0" collapsed="false">
      <c r="A1928" s="250" t="n">
        <v>40918</v>
      </c>
      <c r="B1928" s="250" t="s">
        <v>3892</v>
      </c>
      <c r="C1928" s="250" t="s">
        <v>578</v>
      </c>
      <c r="D1928" s="250" t="s">
        <v>236</v>
      </c>
      <c r="E1928" s="251" t="s">
        <v>962</v>
      </c>
      <c r="F1928" s="0" t="n">
        <v>196.78</v>
      </c>
    </row>
    <row r="1929" customFormat="false" ht="15" hidden="false" customHeight="false" outlineLevel="0" collapsed="false">
      <c r="A1929" s="250" t="n">
        <v>2439</v>
      </c>
      <c r="B1929" s="250" t="s">
        <v>3893</v>
      </c>
      <c r="C1929" s="250" t="s">
        <v>575</v>
      </c>
      <c r="D1929" s="250" t="s">
        <v>236</v>
      </c>
      <c r="E1929" s="251" t="s">
        <v>3894</v>
      </c>
      <c r="F1929" s="0" t="n">
        <v>230.58</v>
      </c>
    </row>
    <row r="1930" customFormat="false" ht="15" hidden="false" customHeight="false" outlineLevel="0" collapsed="false">
      <c r="A1930" s="250" t="n">
        <v>40923</v>
      </c>
      <c r="B1930" s="250" t="s">
        <v>3895</v>
      </c>
      <c r="C1930" s="250" t="s">
        <v>578</v>
      </c>
      <c r="D1930" s="250" t="s">
        <v>236</v>
      </c>
      <c r="E1930" s="251" t="s">
        <v>3896</v>
      </c>
      <c r="F1930" s="0" t="n">
        <v>222.22</v>
      </c>
    </row>
    <row r="1931" customFormat="false" ht="15" hidden="false" customHeight="false" outlineLevel="0" collapsed="false">
      <c r="A1931" s="250" t="n">
        <v>10998</v>
      </c>
      <c r="B1931" s="250" t="s">
        <v>3897</v>
      </c>
      <c r="C1931" s="250" t="s">
        <v>352</v>
      </c>
      <c r="D1931" s="250" t="s">
        <v>236</v>
      </c>
      <c r="E1931" s="251" t="s">
        <v>3898</v>
      </c>
      <c r="F1931" s="0" t="n">
        <v>514.8</v>
      </c>
    </row>
    <row r="1932" customFormat="false" ht="15" hidden="false" customHeight="false" outlineLevel="0" collapsed="false">
      <c r="A1932" s="250" t="n">
        <v>11002</v>
      </c>
      <c r="B1932" s="250" t="s">
        <v>3899</v>
      </c>
      <c r="C1932" s="250" t="s">
        <v>352</v>
      </c>
      <c r="D1932" s="250" t="s">
        <v>236</v>
      </c>
      <c r="E1932" s="251" t="s">
        <v>3900</v>
      </c>
      <c r="F1932" s="0" t="n">
        <v>249588.52</v>
      </c>
    </row>
    <row r="1933" customFormat="false" ht="15" hidden="false" customHeight="false" outlineLevel="0" collapsed="false">
      <c r="A1933" s="250" t="n">
        <v>10999</v>
      </c>
      <c r="B1933" s="250" t="s">
        <v>3901</v>
      </c>
      <c r="C1933" s="250" t="s">
        <v>352</v>
      </c>
      <c r="D1933" s="250" t="s">
        <v>236</v>
      </c>
      <c r="E1933" s="251" t="s">
        <v>3902</v>
      </c>
      <c r="F1933" s="0" t="n">
        <v>57408.12</v>
      </c>
    </row>
    <row r="1934" customFormat="false" ht="15" hidden="false" customHeight="false" outlineLevel="0" collapsed="false">
      <c r="A1934" s="250" t="n">
        <v>10997</v>
      </c>
      <c r="B1934" s="250" t="s">
        <v>3903</v>
      </c>
      <c r="C1934" s="250" t="s">
        <v>352</v>
      </c>
      <c r="D1934" s="250" t="s">
        <v>233</v>
      </c>
      <c r="E1934" s="251" t="s">
        <v>3904</v>
      </c>
      <c r="F1934" s="0" t="n">
        <v>35.98</v>
      </c>
    </row>
    <row r="1935" customFormat="false" ht="15" hidden="false" customHeight="false" outlineLevel="0" collapsed="false">
      <c r="A1935" s="250" t="n">
        <v>2685</v>
      </c>
      <c r="B1935" s="250" t="s">
        <v>3905</v>
      </c>
      <c r="C1935" s="250" t="s">
        <v>253</v>
      </c>
      <c r="D1935" s="250" t="s">
        <v>236</v>
      </c>
      <c r="E1935" s="251" t="s">
        <v>3906</v>
      </c>
      <c r="F1935" s="0" t="n">
        <v>31.74</v>
      </c>
    </row>
    <row r="1936" customFormat="false" ht="15" hidden="false" customHeight="false" outlineLevel="0" collapsed="false">
      <c r="A1936" s="250" t="n">
        <v>2680</v>
      </c>
      <c r="B1936" s="250" t="s">
        <v>3907</v>
      </c>
      <c r="C1936" s="250" t="s">
        <v>253</v>
      </c>
      <c r="D1936" s="250" t="s">
        <v>236</v>
      </c>
      <c r="E1936" s="251" t="s">
        <v>3908</v>
      </c>
      <c r="F1936" s="0" t="n">
        <v>49.15</v>
      </c>
    </row>
    <row r="1937" customFormat="false" ht="15" hidden="false" customHeight="false" outlineLevel="0" collapsed="false">
      <c r="A1937" s="250" t="n">
        <v>2684</v>
      </c>
      <c r="B1937" s="250" t="s">
        <v>3909</v>
      </c>
      <c r="C1937" s="250" t="s">
        <v>253</v>
      </c>
      <c r="D1937" s="250" t="s">
        <v>236</v>
      </c>
      <c r="E1937" s="251" t="s">
        <v>3910</v>
      </c>
      <c r="F1937" s="0" t="n">
        <v>39.54</v>
      </c>
    </row>
    <row r="1938" customFormat="false" ht="15" hidden="false" customHeight="false" outlineLevel="0" collapsed="false">
      <c r="A1938" s="250" t="n">
        <v>2673</v>
      </c>
      <c r="B1938" s="250" t="s">
        <v>3911</v>
      </c>
      <c r="C1938" s="250" t="s">
        <v>253</v>
      </c>
      <c r="D1938" s="250" t="s">
        <v>233</v>
      </c>
      <c r="E1938" s="251" t="s">
        <v>3912</v>
      </c>
      <c r="F1938" s="0" t="n">
        <v>123.16</v>
      </c>
    </row>
    <row r="1939" customFormat="false" ht="15" hidden="false" customHeight="false" outlineLevel="0" collapsed="false">
      <c r="A1939" s="250" t="n">
        <v>2681</v>
      </c>
      <c r="B1939" s="250" t="s">
        <v>3913</v>
      </c>
      <c r="C1939" s="250" t="s">
        <v>253</v>
      </c>
      <c r="D1939" s="250" t="s">
        <v>236</v>
      </c>
      <c r="E1939" s="251" t="s">
        <v>3914</v>
      </c>
      <c r="F1939" s="0" t="n">
        <v>133.46</v>
      </c>
    </row>
    <row r="1940" customFormat="false" ht="15" hidden="false" customHeight="false" outlineLevel="0" collapsed="false">
      <c r="A1940" s="250" t="n">
        <v>2682</v>
      </c>
      <c r="B1940" s="250" t="s">
        <v>3915</v>
      </c>
      <c r="C1940" s="250" t="s">
        <v>253</v>
      </c>
      <c r="D1940" s="250" t="s">
        <v>236</v>
      </c>
      <c r="E1940" s="251" t="s">
        <v>3916</v>
      </c>
      <c r="F1940" s="0" t="n">
        <v>135.38</v>
      </c>
    </row>
    <row r="1941" customFormat="false" ht="15" hidden="false" customHeight="false" outlineLevel="0" collapsed="false">
      <c r="A1941" s="250" t="n">
        <v>2686</v>
      </c>
      <c r="B1941" s="250" t="s">
        <v>3917</v>
      </c>
      <c r="C1941" s="250" t="s">
        <v>253</v>
      </c>
      <c r="D1941" s="250" t="s">
        <v>236</v>
      </c>
      <c r="E1941" s="251" t="s">
        <v>3918</v>
      </c>
      <c r="F1941" s="0" t="n">
        <v>132.43</v>
      </c>
    </row>
    <row r="1942" customFormat="false" ht="15" hidden="false" customHeight="false" outlineLevel="0" collapsed="false">
      <c r="A1942" s="250" t="n">
        <v>2674</v>
      </c>
      <c r="B1942" s="250" t="s">
        <v>3919</v>
      </c>
      <c r="C1942" s="250" t="s">
        <v>253</v>
      </c>
      <c r="D1942" s="250" t="s">
        <v>236</v>
      </c>
      <c r="E1942" s="251" t="s">
        <v>1236</v>
      </c>
      <c r="F1942" s="0" t="n">
        <v>155.5</v>
      </c>
    </row>
    <row r="1943" customFormat="false" ht="15" hidden="false" customHeight="false" outlineLevel="0" collapsed="false">
      <c r="A1943" s="250" t="n">
        <v>2683</v>
      </c>
      <c r="B1943" s="250" t="s">
        <v>3920</v>
      </c>
      <c r="C1943" s="250" t="s">
        <v>253</v>
      </c>
      <c r="D1943" s="250" t="s">
        <v>236</v>
      </c>
      <c r="E1943" s="251" t="s">
        <v>3921</v>
      </c>
      <c r="F1943" s="0" t="n">
        <v>165.96</v>
      </c>
    </row>
    <row r="1944" customFormat="false" ht="15" hidden="false" customHeight="false" outlineLevel="0" collapsed="false">
      <c r="A1944" s="250" t="n">
        <v>2676</v>
      </c>
      <c r="B1944" s="250" t="s">
        <v>3922</v>
      </c>
      <c r="C1944" s="250" t="s">
        <v>253</v>
      </c>
      <c r="D1944" s="250" t="s">
        <v>236</v>
      </c>
      <c r="E1944" s="251" t="s">
        <v>3923</v>
      </c>
      <c r="F1944" s="0" t="n">
        <v>94.24</v>
      </c>
    </row>
    <row r="1945" customFormat="false" ht="15" hidden="false" customHeight="false" outlineLevel="0" collapsed="false">
      <c r="A1945" s="250" t="n">
        <v>2678</v>
      </c>
      <c r="B1945" s="250" t="s">
        <v>3924</v>
      </c>
      <c r="C1945" s="250" t="s">
        <v>253</v>
      </c>
      <c r="D1945" s="250" t="s">
        <v>236</v>
      </c>
      <c r="E1945" s="251" t="s">
        <v>1853</v>
      </c>
      <c r="F1945" s="0" t="n">
        <v>90.66</v>
      </c>
    </row>
    <row r="1946" customFormat="false" ht="15" hidden="false" customHeight="false" outlineLevel="0" collapsed="false">
      <c r="A1946" s="250" t="n">
        <v>2679</v>
      </c>
      <c r="B1946" s="250" t="s">
        <v>3925</v>
      </c>
      <c r="C1946" s="250" t="s">
        <v>253</v>
      </c>
      <c r="D1946" s="250" t="s">
        <v>236</v>
      </c>
      <c r="E1946" s="251" t="s">
        <v>3926</v>
      </c>
      <c r="F1946" s="0" t="n">
        <v>105.53</v>
      </c>
    </row>
    <row r="1947" customFormat="false" ht="15" hidden="false" customHeight="false" outlineLevel="0" collapsed="false">
      <c r="A1947" s="250" t="n">
        <v>12070</v>
      </c>
      <c r="B1947" s="250" t="s">
        <v>3927</v>
      </c>
      <c r="C1947" s="250" t="s">
        <v>253</v>
      </c>
      <c r="D1947" s="250" t="s">
        <v>236</v>
      </c>
      <c r="E1947" s="251" t="s">
        <v>3928</v>
      </c>
      <c r="F1947" s="0" t="n">
        <v>88.28</v>
      </c>
    </row>
    <row r="1948" customFormat="false" ht="15" hidden="false" customHeight="false" outlineLevel="0" collapsed="false">
      <c r="A1948" s="250" t="n">
        <v>2675</v>
      </c>
      <c r="B1948" s="250" t="s">
        <v>3929</v>
      </c>
      <c r="C1948" s="250" t="s">
        <v>253</v>
      </c>
      <c r="D1948" s="250" t="s">
        <v>236</v>
      </c>
      <c r="E1948" s="251" t="s">
        <v>1855</v>
      </c>
      <c r="F1948" s="0" t="n">
        <v>236.21</v>
      </c>
    </row>
    <row r="1949" customFormat="false" ht="15" hidden="false" customHeight="false" outlineLevel="0" collapsed="false">
      <c r="A1949" s="250" t="n">
        <v>12067</v>
      </c>
      <c r="B1949" s="250" t="s">
        <v>3930</v>
      </c>
      <c r="C1949" s="250" t="s">
        <v>253</v>
      </c>
      <c r="D1949" s="250" t="s">
        <v>236</v>
      </c>
      <c r="E1949" s="251" t="s">
        <v>3931</v>
      </c>
      <c r="F1949" s="0" t="n">
        <v>104.5</v>
      </c>
    </row>
    <row r="1950" customFormat="false" ht="15" hidden="false" customHeight="false" outlineLevel="0" collapsed="false">
      <c r="A1950" s="250" t="n">
        <v>40401</v>
      </c>
      <c r="B1950" s="250" t="s">
        <v>3932</v>
      </c>
      <c r="C1950" s="250" t="s">
        <v>253</v>
      </c>
      <c r="D1950" s="250" t="s">
        <v>236</v>
      </c>
      <c r="E1950" s="251" t="s">
        <v>298</v>
      </c>
      <c r="F1950" s="0" t="n">
        <v>100.92</v>
      </c>
    </row>
    <row r="1951" customFormat="false" ht="15" hidden="false" customHeight="false" outlineLevel="0" collapsed="false">
      <c r="A1951" s="250" t="n">
        <v>40402</v>
      </c>
      <c r="B1951" s="250" t="s">
        <v>3933</v>
      </c>
      <c r="C1951" s="250" t="s">
        <v>253</v>
      </c>
      <c r="D1951" s="250" t="s">
        <v>236</v>
      </c>
      <c r="E1951" s="251" t="s">
        <v>294</v>
      </c>
      <c r="F1951" s="0" t="n">
        <v>88.28</v>
      </c>
    </row>
    <row r="1952" customFormat="false" ht="15" hidden="false" customHeight="false" outlineLevel="0" collapsed="false">
      <c r="A1952" s="250" t="n">
        <v>40400</v>
      </c>
      <c r="B1952" s="250" t="s">
        <v>3934</v>
      </c>
      <c r="C1952" s="250" t="s">
        <v>253</v>
      </c>
      <c r="D1952" s="250" t="s">
        <v>236</v>
      </c>
      <c r="E1952" s="251" t="s">
        <v>3935</v>
      </c>
      <c r="F1952" s="0" t="n">
        <v>85.89</v>
      </c>
    </row>
    <row r="1953" customFormat="false" ht="15" hidden="false" customHeight="false" outlineLevel="0" collapsed="false">
      <c r="A1953" s="250" t="n">
        <v>2504</v>
      </c>
      <c r="B1953" s="250" t="s">
        <v>3936</v>
      </c>
      <c r="C1953" s="250" t="s">
        <v>253</v>
      </c>
      <c r="D1953" s="250" t="s">
        <v>236</v>
      </c>
      <c r="E1953" s="251" t="s">
        <v>3937</v>
      </c>
      <c r="F1953" s="0" t="n">
        <v>209.96</v>
      </c>
    </row>
    <row r="1954" customFormat="false" ht="15" hidden="false" customHeight="false" outlineLevel="0" collapsed="false">
      <c r="A1954" s="250" t="n">
        <v>2501</v>
      </c>
      <c r="B1954" s="250" t="s">
        <v>3938</v>
      </c>
      <c r="C1954" s="250" t="s">
        <v>253</v>
      </c>
      <c r="D1954" s="250" t="s">
        <v>236</v>
      </c>
      <c r="E1954" s="251" t="s">
        <v>3356</v>
      </c>
      <c r="F1954" s="0" t="n">
        <v>202.8</v>
      </c>
    </row>
    <row r="1955" customFormat="false" ht="15" hidden="false" customHeight="false" outlineLevel="0" collapsed="false">
      <c r="A1955" s="250" t="n">
        <v>2502</v>
      </c>
      <c r="B1955" s="250" t="s">
        <v>3939</v>
      </c>
      <c r="C1955" s="250" t="s">
        <v>253</v>
      </c>
      <c r="D1955" s="250" t="s">
        <v>236</v>
      </c>
      <c r="E1955" s="251" t="s">
        <v>3940</v>
      </c>
      <c r="F1955" s="0" t="n">
        <v>89.47</v>
      </c>
    </row>
    <row r="1956" customFormat="false" ht="15" hidden="false" customHeight="false" outlineLevel="0" collapsed="false">
      <c r="A1956" s="250" t="n">
        <v>2503</v>
      </c>
      <c r="B1956" s="250" t="s">
        <v>3941</v>
      </c>
      <c r="C1956" s="250" t="s">
        <v>253</v>
      </c>
      <c r="D1956" s="250" t="s">
        <v>236</v>
      </c>
      <c r="E1956" s="251" t="s">
        <v>3942</v>
      </c>
      <c r="F1956" s="0" t="n">
        <v>95.44</v>
      </c>
    </row>
    <row r="1957" customFormat="false" ht="15" hidden="false" customHeight="false" outlineLevel="0" collapsed="false">
      <c r="A1957" s="250" t="n">
        <v>2500</v>
      </c>
      <c r="B1957" s="250" t="s">
        <v>3943</v>
      </c>
      <c r="C1957" s="250" t="s">
        <v>253</v>
      </c>
      <c r="D1957" s="250" t="s">
        <v>236</v>
      </c>
      <c r="E1957" s="251" t="s">
        <v>3944</v>
      </c>
      <c r="F1957" s="0" t="n">
        <v>76.35</v>
      </c>
    </row>
    <row r="1958" customFormat="false" ht="15" hidden="false" customHeight="false" outlineLevel="0" collapsed="false">
      <c r="A1958" s="250" t="n">
        <v>2505</v>
      </c>
      <c r="B1958" s="250" t="s">
        <v>3945</v>
      </c>
      <c r="C1958" s="250" t="s">
        <v>253</v>
      </c>
      <c r="D1958" s="250" t="s">
        <v>236</v>
      </c>
      <c r="E1958" s="251" t="s">
        <v>3946</v>
      </c>
      <c r="F1958" s="0" t="n">
        <v>76.35</v>
      </c>
    </row>
    <row r="1959" customFormat="false" ht="15" hidden="false" customHeight="false" outlineLevel="0" collapsed="false">
      <c r="A1959" s="250" t="n">
        <v>12056</v>
      </c>
      <c r="B1959" s="250" t="s">
        <v>3947</v>
      </c>
      <c r="C1959" s="250" t="s">
        <v>253</v>
      </c>
      <c r="D1959" s="250" t="s">
        <v>236</v>
      </c>
      <c r="E1959" s="251" t="s">
        <v>1832</v>
      </c>
      <c r="F1959" s="0" t="n">
        <v>186.1</v>
      </c>
    </row>
    <row r="1960" customFormat="false" ht="15" hidden="false" customHeight="false" outlineLevel="0" collapsed="false">
      <c r="A1960" s="250" t="n">
        <v>12057</v>
      </c>
      <c r="B1960" s="250" t="s">
        <v>3948</v>
      </c>
      <c r="C1960" s="250" t="s">
        <v>253</v>
      </c>
      <c r="D1960" s="250" t="s">
        <v>236</v>
      </c>
      <c r="E1960" s="251" t="s">
        <v>1527</v>
      </c>
      <c r="F1960" s="0" t="n">
        <v>226.67</v>
      </c>
    </row>
    <row r="1961" customFormat="false" ht="15" hidden="false" customHeight="false" outlineLevel="0" collapsed="false">
      <c r="A1961" s="250" t="n">
        <v>12059</v>
      </c>
      <c r="B1961" s="250" t="s">
        <v>3949</v>
      </c>
      <c r="C1961" s="250" t="s">
        <v>253</v>
      </c>
      <c r="D1961" s="250" t="s">
        <v>236</v>
      </c>
      <c r="E1961" s="251" t="s">
        <v>3950</v>
      </c>
      <c r="F1961" s="0" t="n">
        <v>384.77</v>
      </c>
    </row>
    <row r="1962" customFormat="false" ht="15" hidden="false" customHeight="false" outlineLevel="0" collapsed="false">
      <c r="A1962" s="250" t="n">
        <v>12058</v>
      </c>
      <c r="B1962" s="250" t="s">
        <v>3951</v>
      </c>
      <c r="C1962" s="250" t="s">
        <v>253</v>
      </c>
      <c r="D1962" s="250" t="s">
        <v>236</v>
      </c>
      <c r="E1962" s="251" t="s">
        <v>3952</v>
      </c>
      <c r="F1962" s="0" t="n">
        <v>464.91</v>
      </c>
    </row>
    <row r="1963" customFormat="false" ht="15" hidden="false" customHeight="false" outlineLevel="0" collapsed="false">
      <c r="A1963" s="250" t="n">
        <v>12060</v>
      </c>
      <c r="B1963" s="250" t="s">
        <v>3953</v>
      </c>
      <c r="C1963" s="250" t="s">
        <v>253</v>
      </c>
      <c r="D1963" s="250" t="s">
        <v>236</v>
      </c>
      <c r="E1963" s="251" t="s">
        <v>3954</v>
      </c>
      <c r="F1963" s="0" t="n">
        <v>135.82</v>
      </c>
    </row>
    <row r="1964" customFormat="false" ht="15" hidden="false" customHeight="false" outlineLevel="0" collapsed="false">
      <c r="A1964" s="250" t="n">
        <v>12061</v>
      </c>
      <c r="B1964" s="250" t="s">
        <v>3955</v>
      </c>
      <c r="C1964" s="250" t="s">
        <v>253</v>
      </c>
      <c r="D1964" s="250" t="s">
        <v>236</v>
      </c>
      <c r="E1964" s="251" t="s">
        <v>3956</v>
      </c>
      <c r="F1964" s="0" t="n">
        <v>76889.64</v>
      </c>
    </row>
    <row r="1965" customFormat="false" ht="15" hidden="false" customHeight="false" outlineLevel="0" collapsed="false">
      <c r="A1965" s="250" t="n">
        <v>12062</v>
      </c>
      <c r="B1965" s="250" t="s">
        <v>3957</v>
      </c>
      <c r="C1965" s="250" t="s">
        <v>253</v>
      </c>
      <c r="D1965" s="250" t="s">
        <v>236</v>
      </c>
      <c r="E1965" s="251" t="s">
        <v>3958</v>
      </c>
      <c r="F1965" s="0" t="n">
        <v>13.94</v>
      </c>
    </row>
    <row r="1966" customFormat="false" ht="15" hidden="false" customHeight="false" outlineLevel="0" collapsed="false">
      <c r="A1966" s="250" t="n">
        <v>21137</v>
      </c>
      <c r="B1966" s="250" t="s">
        <v>3959</v>
      </c>
      <c r="C1966" s="250" t="s">
        <v>253</v>
      </c>
      <c r="D1966" s="250" t="s">
        <v>236</v>
      </c>
      <c r="E1966" s="251" t="s">
        <v>3960</v>
      </c>
      <c r="F1966" s="0" t="n">
        <v>4.72</v>
      </c>
    </row>
    <row r="1967" customFormat="false" ht="15" hidden="false" customHeight="false" outlineLevel="0" collapsed="false">
      <c r="A1967" s="250" t="n">
        <v>2687</v>
      </c>
      <c r="B1967" s="250" t="s">
        <v>3961</v>
      </c>
      <c r="C1967" s="250" t="s">
        <v>253</v>
      </c>
      <c r="D1967" s="250" t="s">
        <v>236</v>
      </c>
      <c r="E1967" s="251" t="s">
        <v>3962</v>
      </c>
      <c r="F1967" s="0" t="n">
        <v>8.11</v>
      </c>
    </row>
    <row r="1968" customFormat="false" ht="15" hidden="false" customHeight="false" outlineLevel="0" collapsed="false">
      <c r="A1968" s="250" t="n">
        <v>2689</v>
      </c>
      <c r="B1968" s="250" t="s">
        <v>3963</v>
      </c>
      <c r="C1968" s="250" t="s">
        <v>253</v>
      </c>
      <c r="D1968" s="250" t="s">
        <v>236</v>
      </c>
      <c r="E1968" s="251" t="s">
        <v>3964</v>
      </c>
      <c r="F1968" s="0" t="n">
        <v>16.03</v>
      </c>
    </row>
    <row r="1969" customFormat="false" ht="15" hidden="false" customHeight="false" outlineLevel="0" collapsed="false">
      <c r="A1969" s="250" t="n">
        <v>2688</v>
      </c>
      <c r="B1969" s="250" t="s">
        <v>3965</v>
      </c>
      <c r="C1969" s="250" t="s">
        <v>253</v>
      </c>
      <c r="D1969" s="250" t="s">
        <v>236</v>
      </c>
      <c r="E1969" s="251" t="s">
        <v>3966</v>
      </c>
      <c r="F1969" s="0" t="n">
        <v>42.99</v>
      </c>
    </row>
    <row r="1970" customFormat="false" ht="15" hidden="false" customHeight="false" outlineLevel="0" collapsed="false">
      <c r="A1970" s="250" t="n">
        <v>2690</v>
      </c>
      <c r="B1970" s="250" t="s">
        <v>3967</v>
      </c>
      <c r="C1970" s="250" t="s">
        <v>253</v>
      </c>
      <c r="D1970" s="250" t="s">
        <v>236</v>
      </c>
      <c r="E1970" s="251" t="s">
        <v>1508</v>
      </c>
      <c r="F1970" s="0" t="n">
        <v>446.66</v>
      </c>
    </row>
    <row r="1971" customFormat="false" ht="15" hidden="false" customHeight="false" outlineLevel="0" collapsed="false">
      <c r="A1971" s="250" t="n">
        <v>39243</v>
      </c>
      <c r="B1971" s="250" t="s">
        <v>3968</v>
      </c>
      <c r="C1971" s="250" t="s">
        <v>253</v>
      </c>
      <c r="D1971" s="250" t="s">
        <v>236</v>
      </c>
      <c r="E1971" s="251" t="s">
        <v>2180</v>
      </c>
      <c r="F1971" s="0" t="n">
        <v>1252.35</v>
      </c>
    </row>
    <row r="1972" customFormat="false" ht="15" hidden="false" customHeight="false" outlineLevel="0" collapsed="false">
      <c r="A1972" s="250" t="n">
        <v>39244</v>
      </c>
      <c r="B1972" s="250" t="s">
        <v>3969</v>
      </c>
      <c r="C1972" s="250" t="s">
        <v>253</v>
      </c>
      <c r="D1972" s="250" t="s">
        <v>236</v>
      </c>
      <c r="E1972" s="251" t="s">
        <v>3970</v>
      </c>
      <c r="F1972" s="0" t="n">
        <v>67.95</v>
      </c>
    </row>
    <row r="1973" customFormat="false" ht="15" hidden="false" customHeight="false" outlineLevel="0" collapsed="false">
      <c r="A1973" s="250" t="n">
        <v>39245</v>
      </c>
      <c r="B1973" s="250" t="s">
        <v>3971</v>
      </c>
      <c r="C1973" s="250" t="s">
        <v>253</v>
      </c>
      <c r="D1973" s="250" t="s">
        <v>236</v>
      </c>
      <c r="E1973" s="251" t="s">
        <v>1621</v>
      </c>
      <c r="F1973" s="0" t="n">
        <v>157.56</v>
      </c>
    </row>
    <row r="1974" customFormat="false" ht="15" hidden="false" customHeight="false" outlineLevel="0" collapsed="false">
      <c r="A1974" s="250" t="n">
        <v>39254</v>
      </c>
      <c r="B1974" s="250" t="s">
        <v>3972</v>
      </c>
      <c r="C1974" s="250" t="s">
        <v>253</v>
      </c>
      <c r="D1974" s="250" t="s">
        <v>236</v>
      </c>
      <c r="E1974" s="251" t="s">
        <v>3973</v>
      </c>
      <c r="F1974" s="0" t="n">
        <v>354.32</v>
      </c>
    </row>
    <row r="1975" customFormat="false" ht="15" hidden="false" customHeight="false" outlineLevel="0" collapsed="false">
      <c r="A1975" s="250" t="n">
        <v>39255</v>
      </c>
      <c r="B1975" s="250" t="s">
        <v>3974</v>
      </c>
      <c r="C1975" s="250" t="s">
        <v>253</v>
      </c>
      <c r="D1975" s="250" t="s">
        <v>236</v>
      </c>
      <c r="E1975" s="251" t="s">
        <v>3267</v>
      </c>
      <c r="F1975" s="0" t="n">
        <v>73925.22</v>
      </c>
    </row>
    <row r="1976" customFormat="false" ht="15" hidden="false" customHeight="false" outlineLevel="0" collapsed="false">
      <c r="A1976" s="250" t="n">
        <v>39253</v>
      </c>
      <c r="B1976" s="250" t="s">
        <v>3975</v>
      </c>
      <c r="C1976" s="250" t="s">
        <v>253</v>
      </c>
      <c r="D1976" s="250" t="s">
        <v>236</v>
      </c>
      <c r="E1976" s="251" t="s">
        <v>3976</v>
      </c>
      <c r="F1976" s="0" t="n">
        <v>1.47</v>
      </c>
    </row>
    <row r="1977" customFormat="false" ht="15" hidden="false" customHeight="false" outlineLevel="0" collapsed="false">
      <c r="A1977" s="250" t="n">
        <v>39246</v>
      </c>
      <c r="B1977" s="250" t="s">
        <v>3977</v>
      </c>
      <c r="C1977" s="250" t="s">
        <v>253</v>
      </c>
      <c r="D1977" s="250" t="s">
        <v>236</v>
      </c>
      <c r="E1977" s="251" t="s">
        <v>3978</v>
      </c>
      <c r="F1977" s="0" t="n">
        <v>2.41</v>
      </c>
    </row>
    <row r="1978" customFormat="false" ht="15" hidden="false" customHeight="false" outlineLevel="0" collapsed="false">
      <c r="A1978" s="250" t="n">
        <v>39247</v>
      </c>
      <c r="B1978" s="250" t="s">
        <v>3979</v>
      </c>
      <c r="C1978" s="250" t="s">
        <v>253</v>
      </c>
      <c r="D1978" s="250" t="s">
        <v>236</v>
      </c>
      <c r="E1978" s="251" t="s">
        <v>3980</v>
      </c>
      <c r="F1978" s="0" t="n">
        <v>3.36</v>
      </c>
    </row>
    <row r="1979" customFormat="false" ht="15" hidden="false" customHeight="false" outlineLevel="0" collapsed="false">
      <c r="A1979" s="250" t="n">
        <v>2446</v>
      </c>
      <c r="B1979" s="250" t="s">
        <v>3981</v>
      </c>
      <c r="C1979" s="250" t="s">
        <v>253</v>
      </c>
      <c r="D1979" s="250" t="s">
        <v>233</v>
      </c>
      <c r="E1979" s="251" t="s">
        <v>3982</v>
      </c>
      <c r="F1979" s="0" t="n">
        <v>3.15</v>
      </c>
    </row>
    <row r="1980" customFormat="false" ht="15" hidden="false" customHeight="false" outlineLevel="0" collapsed="false">
      <c r="A1980" s="250" t="n">
        <v>2442</v>
      </c>
      <c r="B1980" s="250" t="s">
        <v>3983</v>
      </c>
      <c r="C1980" s="250" t="s">
        <v>253</v>
      </c>
      <c r="D1980" s="250" t="s">
        <v>236</v>
      </c>
      <c r="E1980" s="251" t="s">
        <v>691</v>
      </c>
      <c r="F1980" s="0" t="n">
        <v>7.34</v>
      </c>
    </row>
    <row r="1981" customFormat="false" ht="15" hidden="false" customHeight="false" outlineLevel="0" collapsed="false">
      <c r="A1981" s="250" t="n">
        <v>39248</v>
      </c>
      <c r="B1981" s="250" t="s">
        <v>3984</v>
      </c>
      <c r="C1981" s="250" t="s">
        <v>253</v>
      </c>
      <c r="D1981" s="250" t="s">
        <v>236</v>
      </c>
      <c r="E1981" s="251" t="s">
        <v>3985</v>
      </c>
      <c r="F1981" s="0" t="n">
        <v>10.1</v>
      </c>
    </row>
    <row r="1982" customFormat="false" ht="15" hidden="false" customHeight="false" outlineLevel="0" collapsed="false">
      <c r="A1982" s="250" t="n">
        <v>2438</v>
      </c>
      <c r="B1982" s="250" t="s">
        <v>3986</v>
      </c>
      <c r="C1982" s="250" t="s">
        <v>575</v>
      </c>
      <c r="D1982" s="250" t="s">
        <v>236</v>
      </c>
      <c r="E1982" s="251" t="s">
        <v>3987</v>
      </c>
      <c r="F1982" s="0" t="n">
        <v>12.19</v>
      </c>
    </row>
    <row r="1983" customFormat="false" ht="15" hidden="false" customHeight="false" outlineLevel="0" collapsed="false">
      <c r="A1983" s="250" t="n">
        <v>40922</v>
      </c>
      <c r="B1983" s="250" t="s">
        <v>3988</v>
      </c>
      <c r="C1983" s="250" t="s">
        <v>578</v>
      </c>
      <c r="D1983" s="250" t="s">
        <v>236</v>
      </c>
      <c r="E1983" s="251" t="s">
        <v>3989</v>
      </c>
      <c r="F1983" s="0" t="n">
        <v>14.2</v>
      </c>
    </row>
    <row r="1984" customFormat="false" ht="15" hidden="false" customHeight="false" outlineLevel="0" collapsed="false">
      <c r="A1984" s="250" t="n">
        <v>36486</v>
      </c>
      <c r="B1984" s="250" t="s">
        <v>3990</v>
      </c>
      <c r="C1984" s="250" t="s">
        <v>232</v>
      </c>
      <c r="D1984" s="250" t="s">
        <v>244</v>
      </c>
      <c r="E1984" s="251" t="s">
        <v>3991</v>
      </c>
      <c r="F1984" s="0" t="n">
        <v>15.79</v>
      </c>
    </row>
    <row r="1985" customFormat="false" ht="15" hidden="false" customHeight="false" outlineLevel="0" collapsed="false">
      <c r="A1985" s="250" t="n">
        <v>37777</v>
      </c>
      <c r="B1985" s="250" t="s">
        <v>3992</v>
      </c>
      <c r="C1985" s="250" t="s">
        <v>232</v>
      </c>
      <c r="D1985" s="250" t="s">
        <v>244</v>
      </c>
      <c r="E1985" s="251" t="s">
        <v>3993</v>
      </c>
      <c r="F1985" s="0" t="n">
        <v>21.12</v>
      </c>
    </row>
    <row r="1986" customFormat="false" ht="15" hidden="false" customHeight="false" outlineLevel="0" collapsed="false">
      <c r="A1986" s="250" t="n">
        <v>12624</v>
      </c>
      <c r="B1986" s="250" t="s">
        <v>3994</v>
      </c>
      <c r="C1986" s="250" t="s">
        <v>232</v>
      </c>
      <c r="D1986" s="250" t="s">
        <v>244</v>
      </c>
      <c r="E1986" s="251" t="s">
        <v>3995</v>
      </c>
      <c r="F1986" s="0" t="n">
        <v>18.73</v>
      </c>
    </row>
    <row r="1987" customFormat="false" ht="15" hidden="false" customHeight="false" outlineLevel="0" collapsed="false">
      <c r="A1987" s="250" t="n">
        <v>517</v>
      </c>
      <c r="B1987" s="250" t="s">
        <v>3996</v>
      </c>
      <c r="C1987" s="250" t="s">
        <v>355</v>
      </c>
      <c r="D1987" s="250" t="s">
        <v>244</v>
      </c>
      <c r="E1987" s="251" t="s">
        <v>3997</v>
      </c>
      <c r="F1987" s="0" t="n">
        <v>9.73</v>
      </c>
    </row>
    <row r="1988" customFormat="false" ht="15" hidden="false" customHeight="false" outlineLevel="0" collapsed="false">
      <c r="A1988" s="250" t="n">
        <v>41904</v>
      </c>
      <c r="B1988" s="250" t="s">
        <v>3998</v>
      </c>
      <c r="C1988" s="250" t="s">
        <v>2402</v>
      </c>
      <c r="D1988" s="250" t="s">
        <v>233</v>
      </c>
      <c r="E1988" s="251" t="s">
        <v>3999</v>
      </c>
      <c r="F1988" s="0" t="n">
        <v>16.96</v>
      </c>
    </row>
    <row r="1989" customFormat="false" ht="15" hidden="false" customHeight="false" outlineLevel="0" collapsed="false">
      <c r="A1989" s="250" t="n">
        <v>41903</v>
      </c>
      <c r="B1989" s="250" t="s">
        <v>4000</v>
      </c>
      <c r="C1989" s="250" t="s">
        <v>352</v>
      </c>
      <c r="D1989" s="250" t="s">
        <v>244</v>
      </c>
      <c r="E1989" s="251" t="s">
        <v>300</v>
      </c>
      <c r="F1989" s="0" t="n">
        <v>8.57</v>
      </c>
    </row>
    <row r="1990" customFormat="false" ht="15" hidden="false" customHeight="false" outlineLevel="0" collapsed="false">
      <c r="A1990" s="250" t="n">
        <v>37534</v>
      </c>
      <c r="B1990" s="250" t="s">
        <v>4001</v>
      </c>
      <c r="C1990" s="250" t="s">
        <v>352</v>
      </c>
      <c r="D1990" s="250" t="s">
        <v>244</v>
      </c>
      <c r="E1990" s="251" t="s">
        <v>4002</v>
      </c>
      <c r="F1990" s="0" t="n">
        <v>14.08</v>
      </c>
    </row>
    <row r="1991" customFormat="false" ht="15" hidden="false" customHeight="false" outlineLevel="0" collapsed="false">
      <c r="A1991" s="250" t="n">
        <v>37535</v>
      </c>
      <c r="B1991" s="250" t="s">
        <v>4003</v>
      </c>
      <c r="C1991" s="250" t="s">
        <v>352</v>
      </c>
      <c r="D1991" s="250" t="s">
        <v>244</v>
      </c>
      <c r="E1991" s="251" t="s">
        <v>4002</v>
      </c>
      <c r="F1991" s="0" t="n">
        <v>2489.83</v>
      </c>
    </row>
    <row r="1992" customFormat="false" ht="15" hidden="false" customHeight="false" outlineLevel="0" collapsed="false">
      <c r="A1992" s="250" t="n">
        <v>37533</v>
      </c>
      <c r="B1992" s="250" t="s">
        <v>4004</v>
      </c>
      <c r="C1992" s="250" t="s">
        <v>352</v>
      </c>
      <c r="D1992" s="250" t="s">
        <v>244</v>
      </c>
      <c r="E1992" s="251" t="s">
        <v>4002</v>
      </c>
      <c r="F1992" s="0" t="n">
        <v>15.23</v>
      </c>
    </row>
    <row r="1993" customFormat="false" ht="15" hidden="false" customHeight="false" outlineLevel="0" collapsed="false">
      <c r="A1993" s="250" t="n">
        <v>37537</v>
      </c>
      <c r="B1993" s="250" t="s">
        <v>4005</v>
      </c>
      <c r="C1993" s="250" t="s">
        <v>352</v>
      </c>
      <c r="D1993" s="250" t="s">
        <v>244</v>
      </c>
      <c r="E1993" s="251" t="s">
        <v>4006</v>
      </c>
      <c r="F1993" s="0" t="n">
        <v>2694.77</v>
      </c>
    </row>
    <row r="1994" customFormat="false" ht="15" hidden="false" customHeight="false" outlineLevel="0" collapsed="false">
      <c r="A1994" s="250" t="n">
        <v>37536</v>
      </c>
      <c r="B1994" s="250" t="s">
        <v>4007</v>
      </c>
      <c r="C1994" s="250" t="s">
        <v>352</v>
      </c>
      <c r="D1994" s="250" t="s">
        <v>244</v>
      </c>
      <c r="E1994" s="251" t="s">
        <v>4006</v>
      </c>
      <c r="F1994" s="0" t="n">
        <v>18.76</v>
      </c>
    </row>
    <row r="1995" customFormat="false" ht="15" hidden="false" customHeight="false" outlineLevel="0" collapsed="false">
      <c r="A1995" s="250" t="n">
        <v>37532</v>
      </c>
      <c r="B1995" s="250" t="s">
        <v>4008</v>
      </c>
      <c r="C1995" s="250" t="s">
        <v>352</v>
      </c>
      <c r="D1995" s="250" t="s">
        <v>244</v>
      </c>
      <c r="E1995" s="251" t="s">
        <v>4006</v>
      </c>
      <c r="F1995" s="0" t="n">
        <v>17.19</v>
      </c>
    </row>
    <row r="1996" customFormat="false" ht="15" hidden="false" customHeight="false" outlineLevel="0" collapsed="false">
      <c r="A1996" s="250" t="n">
        <v>2696</v>
      </c>
      <c r="B1996" s="250" t="s">
        <v>4009</v>
      </c>
      <c r="C1996" s="250" t="s">
        <v>575</v>
      </c>
      <c r="D1996" s="250" t="s">
        <v>233</v>
      </c>
      <c r="E1996" s="251" t="s">
        <v>960</v>
      </c>
      <c r="F1996" s="0" t="n">
        <v>16.51</v>
      </c>
    </row>
    <row r="1997" customFormat="false" ht="15" hidden="false" customHeight="false" outlineLevel="0" collapsed="false">
      <c r="A1997" s="250" t="n">
        <v>40928</v>
      </c>
      <c r="B1997" s="250" t="s">
        <v>4010</v>
      </c>
      <c r="C1997" s="250" t="s">
        <v>578</v>
      </c>
      <c r="D1997" s="250" t="s">
        <v>236</v>
      </c>
      <c r="E1997" s="251" t="s">
        <v>962</v>
      </c>
      <c r="F1997" s="0" t="n">
        <v>17.9</v>
      </c>
    </row>
    <row r="1998" customFormat="false" ht="15" hidden="false" customHeight="false" outlineLevel="0" collapsed="false">
      <c r="A1998" s="250" t="n">
        <v>4083</v>
      </c>
      <c r="B1998" s="250" t="s">
        <v>4011</v>
      </c>
      <c r="C1998" s="250" t="s">
        <v>575</v>
      </c>
      <c r="D1998" s="250" t="s">
        <v>233</v>
      </c>
      <c r="E1998" s="251" t="s">
        <v>4012</v>
      </c>
      <c r="F1998" s="0" t="n">
        <v>3.21</v>
      </c>
    </row>
    <row r="1999" customFormat="false" ht="15" hidden="false" customHeight="false" outlineLevel="0" collapsed="false">
      <c r="A1999" s="250" t="n">
        <v>40818</v>
      </c>
      <c r="B1999" s="250" t="s">
        <v>4013</v>
      </c>
      <c r="C1999" s="250" t="s">
        <v>578</v>
      </c>
      <c r="D1999" s="250" t="s">
        <v>236</v>
      </c>
      <c r="E1999" s="251" t="s">
        <v>4014</v>
      </c>
      <c r="F1999" s="0" t="n">
        <v>4.69</v>
      </c>
    </row>
    <row r="2000" customFormat="false" ht="15" hidden="false" customHeight="false" outlineLevel="0" collapsed="false">
      <c r="A2000" s="250" t="n">
        <v>43146</v>
      </c>
      <c r="B2000" s="250" t="s">
        <v>4015</v>
      </c>
      <c r="C2000" s="250" t="s">
        <v>352</v>
      </c>
      <c r="D2000" s="250" t="s">
        <v>236</v>
      </c>
      <c r="E2000" s="251" t="s">
        <v>4016</v>
      </c>
      <c r="F2000" s="0" t="n">
        <v>4.27</v>
      </c>
    </row>
    <row r="2001" customFormat="false" ht="15" hidden="false" customHeight="false" outlineLevel="0" collapsed="false">
      <c r="A2001" s="250" t="n">
        <v>2705</v>
      </c>
      <c r="B2001" s="250" t="s">
        <v>4017</v>
      </c>
      <c r="C2001" s="250" t="s">
        <v>4018</v>
      </c>
      <c r="D2001" s="250" t="s">
        <v>236</v>
      </c>
      <c r="E2001" s="251" t="s">
        <v>4019</v>
      </c>
      <c r="F2001" s="0" t="n">
        <v>1.65</v>
      </c>
    </row>
    <row r="2002" customFormat="false" ht="15" hidden="false" customHeight="false" outlineLevel="0" collapsed="false">
      <c r="A2002" s="250" t="n">
        <v>14250</v>
      </c>
      <c r="B2002" s="250" t="s">
        <v>4020</v>
      </c>
      <c r="C2002" s="250" t="s">
        <v>4018</v>
      </c>
      <c r="D2002" s="250" t="s">
        <v>233</v>
      </c>
      <c r="E2002" s="251" t="s">
        <v>4021</v>
      </c>
      <c r="F2002" s="0" t="n">
        <v>7.67</v>
      </c>
    </row>
    <row r="2003" customFormat="false" ht="15" hidden="false" customHeight="false" outlineLevel="0" collapsed="false">
      <c r="A2003" s="250" t="n">
        <v>11683</v>
      </c>
      <c r="B2003" s="250" t="s">
        <v>4022</v>
      </c>
      <c r="C2003" s="250" t="s">
        <v>232</v>
      </c>
      <c r="D2003" s="250" t="s">
        <v>236</v>
      </c>
      <c r="E2003" s="251" t="s">
        <v>4023</v>
      </c>
      <c r="F2003" s="0" t="n">
        <v>11.2</v>
      </c>
    </row>
    <row r="2004" customFormat="false" ht="15" hidden="false" customHeight="false" outlineLevel="0" collapsed="false">
      <c r="A2004" s="250" t="n">
        <v>11684</v>
      </c>
      <c r="B2004" s="250" t="s">
        <v>4024</v>
      </c>
      <c r="C2004" s="250" t="s">
        <v>232</v>
      </c>
      <c r="D2004" s="250" t="s">
        <v>236</v>
      </c>
      <c r="E2004" s="251" t="s">
        <v>4025</v>
      </c>
      <c r="F2004" s="0" t="n">
        <v>14.04</v>
      </c>
    </row>
    <row r="2005" customFormat="false" ht="15" hidden="false" customHeight="false" outlineLevel="0" collapsed="false">
      <c r="A2005" s="250" t="n">
        <v>6141</v>
      </c>
      <c r="B2005" s="250" t="s">
        <v>4026</v>
      </c>
      <c r="C2005" s="250" t="s">
        <v>232</v>
      </c>
      <c r="D2005" s="250" t="s">
        <v>236</v>
      </c>
      <c r="E2005" s="251" t="s">
        <v>1240</v>
      </c>
      <c r="F2005" s="0" t="n">
        <v>2.05</v>
      </c>
    </row>
    <row r="2006" customFormat="false" ht="15" hidden="false" customHeight="false" outlineLevel="0" collapsed="false">
      <c r="A2006" s="250" t="n">
        <v>11681</v>
      </c>
      <c r="B2006" s="250" t="s">
        <v>4027</v>
      </c>
      <c r="C2006" s="250" t="s">
        <v>232</v>
      </c>
      <c r="D2006" s="250" t="s">
        <v>236</v>
      </c>
      <c r="E2006" s="251" t="s">
        <v>2405</v>
      </c>
      <c r="F2006" s="0" t="n">
        <v>22.13</v>
      </c>
    </row>
    <row r="2007" customFormat="false" ht="15" hidden="false" customHeight="false" outlineLevel="0" collapsed="false">
      <c r="A2007" s="250" t="n">
        <v>2706</v>
      </c>
      <c r="B2007" s="250" t="s">
        <v>4028</v>
      </c>
      <c r="C2007" s="250" t="s">
        <v>575</v>
      </c>
      <c r="D2007" s="250" t="s">
        <v>233</v>
      </c>
      <c r="E2007" s="251" t="s">
        <v>4029</v>
      </c>
      <c r="F2007" s="0" t="n">
        <v>0.96</v>
      </c>
    </row>
    <row r="2008" customFormat="false" ht="15" hidden="false" customHeight="false" outlineLevel="0" collapsed="false">
      <c r="A2008" s="250" t="n">
        <v>40811</v>
      </c>
      <c r="B2008" s="250" t="s">
        <v>4030</v>
      </c>
      <c r="C2008" s="250" t="s">
        <v>578</v>
      </c>
      <c r="D2008" s="250" t="s">
        <v>236</v>
      </c>
      <c r="E2008" s="251" t="s">
        <v>4031</v>
      </c>
      <c r="F2008" s="0" t="n">
        <v>1.2</v>
      </c>
    </row>
    <row r="2009" customFormat="false" ht="15" hidden="false" customHeight="false" outlineLevel="0" collapsed="false">
      <c r="A2009" s="250" t="n">
        <v>2707</v>
      </c>
      <c r="B2009" s="250" t="s">
        <v>4032</v>
      </c>
      <c r="C2009" s="250" t="s">
        <v>575</v>
      </c>
      <c r="D2009" s="250" t="s">
        <v>236</v>
      </c>
      <c r="E2009" s="251" t="s">
        <v>4033</v>
      </c>
      <c r="F2009" s="0" t="n">
        <v>1.85</v>
      </c>
    </row>
    <row r="2010" customFormat="false" ht="15" hidden="false" customHeight="false" outlineLevel="0" collapsed="false">
      <c r="A2010" s="250" t="n">
        <v>40813</v>
      </c>
      <c r="B2010" s="250" t="s">
        <v>4034</v>
      </c>
      <c r="C2010" s="250" t="s">
        <v>578</v>
      </c>
      <c r="D2010" s="250" t="s">
        <v>236</v>
      </c>
      <c r="E2010" s="251" t="s">
        <v>4035</v>
      </c>
      <c r="F2010" s="0" t="n">
        <v>2.57</v>
      </c>
    </row>
    <row r="2011" customFormat="false" ht="15" hidden="false" customHeight="false" outlineLevel="0" collapsed="false">
      <c r="A2011" s="250" t="n">
        <v>2708</v>
      </c>
      <c r="B2011" s="250" t="s">
        <v>4036</v>
      </c>
      <c r="C2011" s="250" t="s">
        <v>575</v>
      </c>
      <c r="D2011" s="250" t="s">
        <v>236</v>
      </c>
      <c r="E2011" s="251" t="s">
        <v>4037</v>
      </c>
      <c r="F2011" s="0" t="n">
        <v>3.35</v>
      </c>
    </row>
    <row r="2012" customFormat="false" ht="15" hidden="false" customHeight="false" outlineLevel="0" collapsed="false">
      <c r="A2012" s="250" t="n">
        <v>40814</v>
      </c>
      <c r="B2012" s="250" t="s">
        <v>4038</v>
      </c>
      <c r="C2012" s="250" t="s">
        <v>578</v>
      </c>
      <c r="D2012" s="250" t="s">
        <v>236</v>
      </c>
      <c r="E2012" s="251" t="s">
        <v>4039</v>
      </c>
      <c r="F2012" s="0" t="n">
        <v>4.54</v>
      </c>
    </row>
    <row r="2013" customFormat="false" ht="15" hidden="false" customHeight="false" outlineLevel="0" collapsed="false">
      <c r="A2013" s="250" t="n">
        <v>34779</v>
      </c>
      <c r="B2013" s="250" t="s">
        <v>4040</v>
      </c>
      <c r="C2013" s="250" t="s">
        <v>575</v>
      </c>
      <c r="D2013" s="250" t="s">
        <v>236</v>
      </c>
      <c r="E2013" s="251" t="s">
        <v>4041</v>
      </c>
      <c r="F2013" s="0" t="n">
        <v>2.09</v>
      </c>
    </row>
    <row r="2014" customFormat="false" ht="15" hidden="false" customHeight="false" outlineLevel="0" collapsed="false">
      <c r="A2014" s="250" t="n">
        <v>40936</v>
      </c>
      <c r="B2014" s="250" t="s">
        <v>4042</v>
      </c>
      <c r="C2014" s="250" t="s">
        <v>578</v>
      </c>
      <c r="D2014" s="250" t="s">
        <v>236</v>
      </c>
      <c r="E2014" s="251" t="s">
        <v>4043</v>
      </c>
      <c r="F2014" s="0" t="n">
        <v>2.68</v>
      </c>
    </row>
    <row r="2015" customFormat="false" ht="15" hidden="false" customHeight="false" outlineLevel="0" collapsed="false">
      <c r="A2015" s="250" t="n">
        <v>34780</v>
      </c>
      <c r="B2015" s="250" t="s">
        <v>4044</v>
      </c>
      <c r="C2015" s="250" t="s">
        <v>575</v>
      </c>
      <c r="D2015" s="250" t="s">
        <v>236</v>
      </c>
      <c r="E2015" s="251" t="s">
        <v>4045</v>
      </c>
      <c r="F2015" s="0" t="n">
        <v>1.42</v>
      </c>
    </row>
    <row r="2016" customFormat="false" ht="15" hidden="false" customHeight="false" outlineLevel="0" collapsed="false">
      <c r="A2016" s="250" t="n">
        <v>40937</v>
      </c>
      <c r="B2016" s="250" t="s">
        <v>4046</v>
      </c>
      <c r="C2016" s="250" t="s">
        <v>578</v>
      </c>
      <c r="D2016" s="250" t="s">
        <v>236</v>
      </c>
      <c r="E2016" s="251" t="s">
        <v>4047</v>
      </c>
      <c r="F2016" s="0" t="n">
        <v>7.76</v>
      </c>
    </row>
    <row r="2017" customFormat="false" ht="15" hidden="false" customHeight="false" outlineLevel="0" collapsed="false">
      <c r="A2017" s="250" t="n">
        <v>34782</v>
      </c>
      <c r="B2017" s="250" t="s">
        <v>4048</v>
      </c>
      <c r="C2017" s="250" t="s">
        <v>575</v>
      </c>
      <c r="D2017" s="250" t="s">
        <v>236</v>
      </c>
      <c r="E2017" s="251" t="s">
        <v>4049</v>
      </c>
      <c r="F2017" s="0" t="n">
        <v>10.18</v>
      </c>
    </row>
    <row r="2018" customFormat="false" ht="15" hidden="false" customHeight="false" outlineLevel="0" collapsed="false">
      <c r="A2018" s="250" t="n">
        <v>40938</v>
      </c>
      <c r="B2018" s="250" t="s">
        <v>4050</v>
      </c>
      <c r="C2018" s="250" t="s">
        <v>578</v>
      </c>
      <c r="D2018" s="250" t="s">
        <v>236</v>
      </c>
      <c r="E2018" s="251" t="s">
        <v>4051</v>
      </c>
      <c r="F2018" s="0" t="n">
        <v>15.37</v>
      </c>
    </row>
    <row r="2019" customFormat="false" ht="15" hidden="false" customHeight="false" outlineLevel="0" collapsed="false">
      <c r="A2019" s="250" t="n">
        <v>34783</v>
      </c>
      <c r="B2019" s="250" t="s">
        <v>4052</v>
      </c>
      <c r="C2019" s="250" t="s">
        <v>575</v>
      </c>
      <c r="D2019" s="250" t="s">
        <v>236</v>
      </c>
      <c r="E2019" s="251" t="s">
        <v>4029</v>
      </c>
      <c r="F2019" s="0" t="n">
        <v>19.78</v>
      </c>
    </row>
    <row r="2020" customFormat="false" ht="15" hidden="false" customHeight="false" outlineLevel="0" collapsed="false">
      <c r="A2020" s="250" t="n">
        <v>40939</v>
      </c>
      <c r="B2020" s="250" t="s">
        <v>4053</v>
      </c>
      <c r="C2020" s="250" t="s">
        <v>578</v>
      </c>
      <c r="D2020" s="250" t="s">
        <v>236</v>
      </c>
      <c r="E2020" s="251" t="s">
        <v>4031</v>
      </c>
      <c r="F2020" s="0" t="n">
        <v>26.34</v>
      </c>
    </row>
    <row r="2021" customFormat="false" ht="15" hidden="false" customHeight="false" outlineLevel="0" collapsed="false">
      <c r="A2021" s="250" t="n">
        <v>34785</v>
      </c>
      <c r="B2021" s="250" t="s">
        <v>4054</v>
      </c>
      <c r="C2021" s="250" t="s">
        <v>575</v>
      </c>
      <c r="D2021" s="250" t="s">
        <v>236</v>
      </c>
      <c r="E2021" s="251" t="s">
        <v>4029</v>
      </c>
      <c r="F2021" s="0" t="n">
        <v>41.06</v>
      </c>
    </row>
    <row r="2022" customFormat="false" ht="15" hidden="false" customHeight="false" outlineLevel="0" collapsed="false">
      <c r="A2022" s="250" t="n">
        <v>40940</v>
      </c>
      <c r="B2022" s="250" t="s">
        <v>4055</v>
      </c>
      <c r="C2022" s="250" t="s">
        <v>578</v>
      </c>
      <c r="D2022" s="250" t="s">
        <v>236</v>
      </c>
      <c r="E2022" s="251" t="s">
        <v>4031</v>
      </c>
      <c r="F2022" s="0" t="n">
        <v>16.59</v>
      </c>
    </row>
    <row r="2023" customFormat="false" ht="15" hidden="false" customHeight="false" outlineLevel="0" collapsed="false">
      <c r="A2023" s="250" t="n">
        <v>38403</v>
      </c>
      <c r="B2023" s="250" t="s">
        <v>4056</v>
      </c>
      <c r="C2023" s="250" t="s">
        <v>232</v>
      </c>
      <c r="D2023" s="250" t="s">
        <v>236</v>
      </c>
      <c r="E2023" s="251" t="s">
        <v>4057</v>
      </c>
      <c r="F2023" s="0" t="n">
        <v>14.09</v>
      </c>
    </row>
    <row r="2024" customFormat="false" ht="15" hidden="false" customHeight="false" outlineLevel="0" collapsed="false">
      <c r="A2024" s="250" t="n">
        <v>43482</v>
      </c>
      <c r="B2024" s="250" t="s">
        <v>4058</v>
      </c>
      <c r="C2024" s="250" t="s">
        <v>575</v>
      </c>
      <c r="D2024" s="250" t="s">
        <v>233</v>
      </c>
      <c r="E2024" s="251" t="s">
        <v>4059</v>
      </c>
      <c r="F2024" s="0" t="n">
        <v>4.94</v>
      </c>
    </row>
    <row r="2025" customFormat="false" ht="15" hidden="false" customHeight="false" outlineLevel="0" collapsed="false">
      <c r="A2025" s="250" t="n">
        <v>43494</v>
      </c>
      <c r="B2025" s="250" t="s">
        <v>4060</v>
      </c>
      <c r="C2025" s="250" t="s">
        <v>578</v>
      </c>
      <c r="D2025" s="250" t="s">
        <v>233</v>
      </c>
      <c r="E2025" s="251" t="s">
        <v>4061</v>
      </c>
      <c r="F2025" s="0" t="n">
        <v>8.78</v>
      </c>
    </row>
    <row r="2026" customFormat="false" ht="15" hidden="false" customHeight="false" outlineLevel="0" collapsed="false">
      <c r="A2026" s="250" t="n">
        <v>43483</v>
      </c>
      <c r="B2026" s="250" t="s">
        <v>4062</v>
      </c>
      <c r="C2026" s="250" t="s">
        <v>575</v>
      </c>
      <c r="D2026" s="250" t="s">
        <v>233</v>
      </c>
      <c r="E2026" s="251" t="s">
        <v>4063</v>
      </c>
      <c r="F2026" s="0" t="n">
        <v>36.61</v>
      </c>
    </row>
    <row r="2027" customFormat="false" ht="15" hidden="false" customHeight="false" outlineLevel="0" collapsed="false">
      <c r="A2027" s="250" t="n">
        <v>43495</v>
      </c>
      <c r="B2027" s="250" t="s">
        <v>4064</v>
      </c>
      <c r="C2027" s="250" t="s">
        <v>578</v>
      </c>
      <c r="D2027" s="250" t="s">
        <v>233</v>
      </c>
      <c r="E2027" s="251" t="s">
        <v>4065</v>
      </c>
      <c r="F2027" s="0" t="n">
        <v>22.35</v>
      </c>
    </row>
    <row r="2028" customFormat="false" ht="15" hidden="false" customHeight="false" outlineLevel="0" collapsed="false">
      <c r="A2028" s="250" t="n">
        <v>43484</v>
      </c>
      <c r="B2028" s="250" t="s">
        <v>4066</v>
      </c>
      <c r="C2028" s="250" t="s">
        <v>575</v>
      </c>
      <c r="D2028" s="250" t="s">
        <v>233</v>
      </c>
      <c r="E2028" s="251" t="s">
        <v>1492</v>
      </c>
      <c r="F2028" s="0" t="n">
        <v>41.23</v>
      </c>
    </row>
    <row r="2029" customFormat="false" ht="15" hidden="false" customHeight="false" outlineLevel="0" collapsed="false">
      <c r="A2029" s="250" t="n">
        <v>43496</v>
      </c>
      <c r="B2029" s="250" t="s">
        <v>4067</v>
      </c>
      <c r="C2029" s="250" t="s">
        <v>578</v>
      </c>
      <c r="D2029" s="250" t="s">
        <v>233</v>
      </c>
      <c r="E2029" s="251" t="s">
        <v>4068</v>
      </c>
      <c r="F2029" s="0" t="n">
        <v>7.16</v>
      </c>
    </row>
    <row r="2030" customFormat="false" ht="15" hidden="false" customHeight="false" outlineLevel="0" collapsed="false">
      <c r="A2030" s="250" t="n">
        <v>43485</v>
      </c>
      <c r="B2030" s="250" t="s">
        <v>4069</v>
      </c>
      <c r="C2030" s="250" t="s">
        <v>575</v>
      </c>
      <c r="D2030" s="250" t="s">
        <v>233</v>
      </c>
      <c r="E2030" s="251" t="s">
        <v>274</v>
      </c>
      <c r="F2030" s="0" t="n">
        <v>0.83</v>
      </c>
    </row>
    <row r="2031" customFormat="false" ht="15" hidden="false" customHeight="false" outlineLevel="0" collapsed="false">
      <c r="A2031" s="250" t="n">
        <v>43497</v>
      </c>
      <c r="B2031" s="250" t="s">
        <v>4070</v>
      </c>
      <c r="C2031" s="250" t="s">
        <v>578</v>
      </c>
      <c r="D2031" s="250" t="s">
        <v>233</v>
      </c>
      <c r="E2031" s="251" t="s">
        <v>4071</v>
      </c>
      <c r="F2031" s="0" t="n">
        <v>0.99</v>
      </c>
    </row>
    <row r="2032" customFormat="false" ht="15" hidden="false" customHeight="false" outlineLevel="0" collapsed="false">
      <c r="A2032" s="250" t="n">
        <v>43487</v>
      </c>
      <c r="B2032" s="250" t="s">
        <v>4072</v>
      </c>
      <c r="C2032" s="250" t="s">
        <v>575</v>
      </c>
      <c r="D2032" s="250" t="s">
        <v>233</v>
      </c>
      <c r="E2032" s="251" t="s">
        <v>4073</v>
      </c>
      <c r="F2032" s="0" t="n">
        <v>1.08</v>
      </c>
    </row>
    <row r="2033" customFormat="false" ht="15" hidden="false" customHeight="false" outlineLevel="0" collapsed="false">
      <c r="A2033" s="250" t="n">
        <v>43499</v>
      </c>
      <c r="B2033" s="250" t="s">
        <v>4074</v>
      </c>
      <c r="C2033" s="250" t="s">
        <v>578</v>
      </c>
      <c r="D2033" s="250" t="s">
        <v>233</v>
      </c>
      <c r="E2033" s="251" t="s">
        <v>4075</v>
      </c>
      <c r="F2033" s="0" t="n">
        <v>1.84</v>
      </c>
    </row>
    <row r="2034" customFormat="false" ht="15" hidden="false" customHeight="false" outlineLevel="0" collapsed="false">
      <c r="A2034" s="250" t="n">
        <v>43486</v>
      </c>
      <c r="B2034" s="250" t="s">
        <v>4076</v>
      </c>
      <c r="C2034" s="250" t="s">
        <v>575</v>
      </c>
      <c r="D2034" s="250" t="s">
        <v>233</v>
      </c>
      <c r="E2034" s="251" t="s">
        <v>4077</v>
      </c>
      <c r="F2034" s="0" t="n">
        <v>1.21</v>
      </c>
    </row>
    <row r="2035" customFormat="false" ht="15" hidden="false" customHeight="false" outlineLevel="0" collapsed="false">
      <c r="A2035" s="250" t="n">
        <v>43498</v>
      </c>
      <c r="B2035" s="250" t="s">
        <v>4078</v>
      </c>
      <c r="C2035" s="250" t="s">
        <v>578</v>
      </c>
      <c r="D2035" s="250" t="s">
        <v>233</v>
      </c>
      <c r="E2035" s="251" t="s">
        <v>4079</v>
      </c>
      <c r="F2035" s="0" t="n">
        <v>1.64</v>
      </c>
    </row>
    <row r="2036" customFormat="false" ht="15" hidden="false" customHeight="false" outlineLevel="0" collapsed="false">
      <c r="A2036" s="250" t="n">
        <v>43488</v>
      </c>
      <c r="B2036" s="250" t="s">
        <v>4080</v>
      </c>
      <c r="C2036" s="250" t="s">
        <v>575</v>
      </c>
      <c r="D2036" s="250" t="s">
        <v>233</v>
      </c>
      <c r="E2036" s="251" t="s">
        <v>4081</v>
      </c>
      <c r="F2036" s="0" t="n">
        <v>3.16</v>
      </c>
    </row>
    <row r="2037" customFormat="false" ht="15" hidden="false" customHeight="false" outlineLevel="0" collapsed="false">
      <c r="A2037" s="250" t="n">
        <v>43500</v>
      </c>
      <c r="B2037" s="250" t="s">
        <v>4082</v>
      </c>
      <c r="C2037" s="250" t="s">
        <v>578</v>
      </c>
      <c r="D2037" s="250" t="s">
        <v>233</v>
      </c>
      <c r="E2037" s="251" t="s">
        <v>4083</v>
      </c>
      <c r="F2037" s="0" t="n">
        <v>4.74</v>
      </c>
    </row>
    <row r="2038" customFormat="false" ht="15" hidden="false" customHeight="false" outlineLevel="0" collapsed="false">
      <c r="A2038" s="250" t="n">
        <v>43489</v>
      </c>
      <c r="B2038" s="250" t="s">
        <v>4084</v>
      </c>
      <c r="C2038" s="250" t="s">
        <v>575</v>
      </c>
      <c r="D2038" s="250" t="s">
        <v>233</v>
      </c>
      <c r="E2038" s="251" t="s">
        <v>1619</v>
      </c>
      <c r="F2038" s="0" t="n">
        <v>8.77</v>
      </c>
    </row>
    <row r="2039" customFormat="false" ht="15" hidden="false" customHeight="false" outlineLevel="0" collapsed="false">
      <c r="A2039" s="250" t="n">
        <v>43501</v>
      </c>
      <c r="B2039" s="250" t="s">
        <v>4085</v>
      </c>
      <c r="C2039" s="250" t="s">
        <v>578</v>
      </c>
      <c r="D2039" s="250" t="s">
        <v>233</v>
      </c>
      <c r="E2039" s="251" t="s">
        <v>4086</v>
      </c>
      <c r="F2039" s="0" t="n">
        <v>6.04</v>
      </c>
    </row>
    <row r="2040" customFormat="false" ht="15" hidden="false" customHeight="false" outlineLevel="0" collapsed="false">
      <c r="A2040" s="250" t="n">
        <v>43490</v>
      </c>
      <c r="B2040" s="250" t="s">
        <v>4087</v>
      </c>
      <c r="C2040" s="250" t="s">
        <v>575</v>
      </c>
      <c r="D2040" s="250" t="s">
        <v>233</v>
      </c>
      <c r="E2040" s="251" t="s">
        <v>4088</v>
      </c>
      <c r="F2040" s="0" t="n">
        <v>5.21</v>
      </c>
    </row>
    <row r="2041" customFormat="false" ht="15" hidden="false" customHeight="false" outlineLevel="0" collapsed="false">
      <c r="A2041" s="250" t="n">
        <v>43502</v>
      </c>
      <c r="B2041" s="250" t="s">
        <v>4089</v>
      </c>
      <c r="C2041" s="250" t="s">
        <v>578</v>
      </c>
      <c r="D2041" s="250" t="s">
        <v>233</v>
      </c>
      <c r="E2041" s="251" t="s">
        <v>4090</v>
      </c>
      <c r="F2041" s="0" t="n">
        <v>7.3</v>
      </c>
    </row>
    <row r="2042" customFormat="false" ht="15" hidden="false" customHeight="false" outlineLevel="0" collapsed="false">
      <c r="A2042" s="250" t="n">
        <v>43491</v>
      </c>
      <c r="B2042" s="250" t="s">
        <v>4091</v>
      </c>
      <c r="C2042" s="250" t="s">
        <v>575</v>
      </c>
      <c r="D2042" s="250" t="s">
        <v>233</v>
      </c>
      <c r="E2042" s="251" t="s">
        <v>4092</v>
      </c>
      <c r="F2042" s="0" t="n">
        <v>3.63</v>
      </c>
    </row>
    <row r="2043" customFormat="false" ht="15" hidden="false" customHeight="false" outlineLevel="0" collapsed="false">
      <c r="A2043" s="250" t="n">
        <v>43503</v>
      </c>
      <c r="B2043" s="250" t="s">
        <v>4093</v>
      </c>
      <c r="C2043" s="250" t="s">
        <v>578</v>
      </c>
      <c r="D2043" s="250" t="s">
        <v>233</v>
      </c>
      <c r="E2043" s="251" t="s">
        <v>4094</v>
      </c>
      <c r="F2043" s="0" t="n">
        <v>3.16</v>
      </c>
    </row>
    <row r="2044" customFormat="false" ht="15" hidden="false" customHeight="false" outlineLevel="0" collapsed="false">
      <c r="A2044" s="250" t="n">
        <v>43492</v>
      </c>
      <c r="B2044" s="250" t="s">
        <v>4095</v>
      </c>
      <c r="C2044" s="250" t="s">
        <v>575</v>
      </c>
      <c r="D2044" s="250" t="s">
        <v>233</v>
      </c>
      <c r="E2044" s="251" t="s">
        <v>888</v>
      </c>
      <c r="F2044" s="0" t="n">
        <v>10.17</v>
      </c>
    </row>
    <row r="2045" customFormat="false" ht="15" hidden="false" customHeight="false" outlineLevel="0" collapsed="false">
      <c r="A2045" s="250" t="n">
        <v>43504</v>
      </c>
      <c r="B2045" s="250" t="s">
        <v>4096</v>
      </c>
      <c r="C2045" s="250" t="s">
        <v>578</v>
      </c>
      <c r="D2045" s="250" t="s">
        <v>233</v>
      </c>
      <c r="E2045" s="251" t="s">
        <v>4097</v>
      </c>
      <c r="F2045" s="0" t="n">
        <v>18.57</v>
      </c>
    </row>
    <row r="2046" customFormat="false" ht="15" hidden="false" customHeight="false" outlineLevel="0" collapsed="false">
      <c r="A2046" s="250" t="n">
        <v>43493</v>
      </c>
      <c r="B2046" s="250" t="s">
        <v>4098</v>
      </c>
      <c r="C2046" s="250" t="s">
        <v>575</v>
      </c>
      <c r="D2046" s="250" t="s">
        <v>233</v>
      </c>
      <c r="E2046" s="251" t="s">
        <v>4099</v>
      </c>
      <c r="F2046" s="0" t="n">
        <v>3285.22</v>
      </c>
    </row>
    <row r="2047" customFormat="false" ht="15" hidden="false" customHeight="false" outlineLevel="0" collapsed="false">
      <c r="A2047" s="250" t="n">
        <v>43505</v>
      </c>
      <c r="B2047" s="250" t="s">
        <v>4100</v>
      </c>
      <c r="C2047" s="250" t="s">
        <v>578</v>
      </c>
      <c r="D2047" s="250" t="s">
        <v>233</v>
      </c>
      <c r="E2047" s="251" t="s">
        <v>4101</v>
      </c>
      <c r="F2047" s="0" t="n">
        <v>36823.49</v>
      </c>
    </row>
    <row r="2048" customFormat="false" ht="15" hidden="false" customHeight="false" outlineLevel="0" collapsed="false">
      <c r="A2048" s="250" t="n">
        <v>37774</v>
      </c>
      <c r="B2048" s="250" t="s">
        <v>4102</v>
      </c>
      <c r="C2048" s="250" t="s">
        <v>232</v>
      </c>
      <c r="D2048" s="250" t="s">
        <v>244</v>
      </c>
      <c r="E2048" s="251" t="s">
        <v>4103</v>
      </c>
      <c r="F2048" s="0" t="n">
        <v>173364.31</v>
      </c>
    </row>
    <row r="2049" customFormat="false" ht="15" hidden="false" customHeight="false" outlineLevel="0" collapsed="false">
      <c r="A2049" s="250" t="n">
        <v>38630</v>
      </c>
      <c r="B2049" s="250" t="s">
        <v>4104</v>
      </c>
      <c r="C2049" s="250" t="s">
        <v>232</v>
      </c>
      <c r="D2049" s="250" t="s">
        <v>244</v>
      </c>
      <c r="E2049" s="251" t="s">
        <v>4105</v>
      </c>
      <c r="F2049" s="0" t="n">
        <v>9.2</v>
      </c>
    </row>
    <row r="2050" customFormat="false" ht="15" hidden="false" customHeight="false" outlineLevel="0" collapsed="false">
      <c r="A2050" s="250" t="n">
        <v>38629</v>
      </c>
      <c r="B2050" s="250" t="s">
        <v>4106</v>
      </c>
      <c r="C2050" s="250" t="s">
        <v>232</v>
      </c>
      <c r="D2050" s="250" t="s">
        <v>244</v>
      </c>
      <c r="E2050" s="251" t="s">
        <v>4107</v>
      </c>
      <c r="F2050" s="0" t="n">
        <v>331496.97</v>
      </c>
    </row>
    <row r="2051" customFormat="false" ht="15" hidden="false" customHeight="false" outlineLevel="0" collapsed="false">
      <c r="A2051" s="250" t="n">
        <v>38476</v>
      </c>
      <c r="B2051" s="250" t="s">
        <v>4108</v>
      </c>
      <c r="C2051" s="250" t="s">
        <v>232</v>
      </c>
      <c r="D2051" s="250" t="s">
        <v>236</v>
      </c>
      <c r="E2051" s="251" t="s">
        <v>4109</v>
      </c>
      <c r="F2051" s="0" t="n">
        <v>114582.21</v>
      </c>
    </row>
    <row r="2052" customFormat="false" ht="15" hidden="false" customHeight="false" outlineLevel="0" collapsed="false">
      <c r="A2052" s="250" t="n">
        <v>38477</v>
      </c>
      <c r="B2052" s="250" t="s">
        <v>4110</v>
      </c>
      <c r="C2052" s="250" t="s">
        <v>232</v>
      </c>
      <c r="D2052" s="250" t="s">
        <v>236</v>
      </c>
      <c r="E2052" s="251" t="s">
        <v>4111</v>
      </c>
      <c r="F2052" s="0" t="n">
        <v>98117.5</v>
      </c>
    </row>
    <row r="2053" customFormat="false" ht="15" hidden="false" customHeight="false" outlineLevel="0" collapsed="false">
      <c r="A2053" s="250" t="n">
        <v>40635</v>
      </c>
      <c r="B2053" s="250" t="s">
        <v>4112</v>
      </c>
      <c r="C2053" s="250" t="s">
        <v>232</v>
      </c>
      <c r="D2053" s="250" t="s">
        <v>244</v>
      </c>
      <c r="E2053" s="251" t="s">
        <v>4113</v>
      </c>
      <c r="F2053" s="0" t="n">
        <v>216078.76</v>
      </c>
    </row>
    <row r="2054" customFormat="false" ht="15" hidden="false" customHeight="false" outlineLevel="0" collapsed="false">
      <c r="A2054" s="250" t="n">
        <v>36483</v>
      </c>
      <c r="B2054" s="250" t="s">
        <v>4114</v>
      </c>
      <c r="C2054" s="250" t="s">
        <v>232</v>
      </c>
      <c r="D2054" s="250" t="s">
        <v>244</v>
      </c>
      <c r="E2054" s="251" t="s">
        <v>4115</v>
      </c>
      <c r="F2054" s="0" t="n">
        <v>226020.66</v>
      </c>
    </row>
    <row r="2055" customFormat="false" ht="15" hidden="false" customHeight="false" outlineLevel="0" collapsed="false">
      <c r="A2055" s="250" t="n">
        <v>14525</v>
      </c>
      <c r="B2055" s="250" t="s">
        <v>4116</v>
      </c>
      <c r="C2055" s="250" t="s">
        <v>232</v>
      </c>
      <c r="D2055" s="250" t="s">
        <v>244</v>
      </c>
      <c r="E2055" s="251" t="s">
        <v>4117</v>
      </c>
      <c r="F2055" s="0" t="n">
        <v>8.26</v>
      </c>
    </row>
    <row r="2056" customFormat="false" ht="15" hidden="false" customHeight="false" outlineLevel="0" collapsed="false">
      <c r="A2056" s="250" t="n">
        <v>36482</v>
      </c>
      <c r="B2056" s="250" t="s">
        <v>4118</v>
      </c>
      <c r="C2056" s="250" t="s">
        <v>232</v>
      </c>
      <c r="D2056" s="250" t="s">
        <v>244</v>
      </c>
      <c r="E2056" s="251" t="s">
        <v>4119</v>
      </c>
      <c r="F2056" s="0" t="n">
        <v>2321.77</v>
      </c>
    </row>
    <row r="2057" customFormat="false" ht="15" hidden="false" customHeight="false" outlineLevel="0" collapsed="false">
      <c r="A2057" s="250" t="n">
        <v>36408</v>
      </c>
      <c r="B2057" s="250" t="s">
        <v>4120</v>
      </c>
      <c r="C2057" s="250" t="s">
        <v>232</v>
      </c>
      <c r="D2057" s="250" t="s">
        <v>244</v>
      </c>
      <c r="E2057" s="251" t="s">
        <v>4121</v>
      </c>
      <c r="F2057" s="0" t="n">
        <v>2.34</v>
      </c>
    </row>
    <row r="2058" customFormat="false" ht="15" hidden="false" customHeight="false" outlineLevel="0" collapsed="false">
      <c r="A2058" s="250" t="n">
        <v>2723</v>
      </c>
      <c r="B2058" s="250" t="s">
        <v>4122</v>
      </c>
      <c r="C2058" s="250" t="s">
        <v>232</v>
      </c>
      <c r="D2058" s="250" t="s">
        <v>244</v>
      </c>
      <c r="E2058" s="251" t="s">
        <v>4123</v>
      </c>
      <c r="F2058" s="0" t="n">
        <v>2.4</v>
      </c>
    </row>
    <row r="2059" customFormat="false" ht="15" hidden="false" customHeight="false" outlineLevel="0" collapsed="false">
      <c r="A2059" s="250" t="n">
        <v>36481</v>
      </c>
      <c r="B2059" s="250" t="s">
        <v>4124</v>
      </c>
      <c r="C2059" s="250" t="s">
        <v>232</v>
      </c>
      <c r="D2059" s="250" t="s">
        <v>244</v>
      </c>
      <c r="E2059" s="251" t="s">
        <v>4125</v>
      </c>
      <c r="F2059" s="0" t="n">
        <v>15.19</v>
      </c>
    </row>
    <row r="2060" customFormat="false" ht="15" hidden="false" customHeight="false" outlineLevel="0" collapsed="false">
      <c r="A2060" s="250" t="n">
        <v>10685</v>
      </c>
      <c r="B2060" s="250" t="s">
        <v>4126</v>
      </c>
      <c r="C2060" s="250" t="s">
        <v>232</v>
      </c>
      <c r="D2060" s="250" t="s">
        <v>244</v>
      </c>
      <c r="E2060" s="251" t="s">
        <v>4127</v>
      </c>
      <c r="F2060" s="0" t="n">
        <v>15.19</v>
      </c>
    </row>
    <row r="2061" customFormat="false" ht="15" hidden="false" customHeight="false" outlineLevel="0" collapsed="false">
      <c r="A2061" s="250" t="n">
        <v>40636</v>
      </c>
      <c r="B2061" s="250" t="s">
        <v>4128</v>
      </c>
      <c r="C2061" s="250" t="s">
        <v>232</v>
      </c>
      <c r="D2061" s="250" t="s">
        <v>244</v>
      </c>
      <c r="E2061" s="251" t="s">
        <v>4129</v>
      </c>
      <c r="F2061" s="0" t="n">
        <v>15.19</v>
      </c>
    </row>
    <row r="2062" customFormat="false" ht="15" hidden="false" customHeight="false" outlineLevel="0" collapsed="false">
      <c r="A2062" s="250" t="n">
        <v>4111</v>
      </c>
      <c r="B2062" s="250" t="s">
        <v>4130</v>
      </c>
      <c r="C2062" s="250" t="s">
        <v>232</v>
      </c>
      <c r="D2062" s="250" t="s">
        <v>236</v>
      </c>
      <c r="E2062" s="251" t="s">
        <v>4131</v>
      </c>
      <c r="F2062" s="0" t="n">
        <v>11.5</v>
      </c>
    </row>
    <row r="2063" customFormat="false" ht="15" hidden="false" customHeight="false" outlineLevel="0" collapsed="false">
      <c r="A2063" s="250" t="n">
        <v>44538</v>
      </c>
      <c r="B2063" s="250" t="s">
        <v>4132</v>
      </c>
      <c r="C2063" s="250" t="s">
        <v>232</v>
      </c>
      <c r="D2063" s="250" t="s">
        <v>236</v>
      </c>
      <c r="E2063" s="251" t="s">
        <v>2804</v>
      </c>
      <c r="F2063" s="0" t="n">
        <v>11.5</v>
      </c>
    </row>
    <row r="2064" customFormat="false" ht="15" hidden="false" customHeight="false" outlineLevel="0" collapsed="false">
      <c r="A2064" s="250" t="n">
        <v>12</v>
      </c>
      <c r="B2064" s="250" t="s">
        <v>4133</v>
      </c>
      <c r="C2064" s="250" t="s">
        <v>232</v>
      </c>
      <c r="D2064" s="250" t="s">
        <v>233</v>
      </c>
      <c r="E2064" s="251" t="s">
        <v>4134</v>
      </c>
      <c r="F2064" s="0" t="n">
        <v>11.5</v>
      </c>
    </row>
    <row r="2065" customFormat="false" ht="15" hidden="false" customHeight="false" outlineLevel="0" collapsed="false">
      <c r="A2065" s="250" t="n">
        <v>37554</v>
      </c>
      <c r="B2065" s="250" t="s">
        <v>4135</v>
      </c>
      <c r="C2065" s="250" t="s">
        <v>232</v>
      </c>
      <c r="D2065" s="250" t="s">
        <v>244</v>
      </c>
      <c r="E2065" s="251" t="s">
        <v>4136</v>
      </c>
      <c r="F2065" s="0" t="n">
        <v>14.08</v>
      </c>
    </row>
    <row r="2066" customFormat="false" ht="15" hidden="false" customHeight="false" outlineLevel="0" collapsed="false">
      <c r="A2066" s="250" t="n">
        <v>37555</v>
      </c>
      <c r="B2066" s="250" t="s">
        <v>4137</v>
      </c>
      <c r="C2066" s="250" t="s">
        <v>232</v>
      </c>
      <c r="D2066" s="250" t="s">
        <v>244</v>
      </c>
      <c r="E2066" s="251" t="s">
        <v>4138</v>
      </c>
      <c r="F2066" s="0" t="n">
        <v>2489.83</v>
      </c>
    </row>
    <row r="2067" customFormat="false" ht="15" hidden="false" customHeight="false" outlineLevel="0" collapsed="false">
      <c r="A2067" s="250" t="n">
        <v>10902</v>
      </c>
      <c r="B2067" s="250" t="s">
        <v>4139</v>
      </c>
      <c r="C2067" s="250" t="s">
        <v>232</v>
      </c>
      <c r="D2067" s="250" t="s">
        <v>244</v>
      </c>
      <c r="E2067" s="251" t="s">
        <v>4140</v>
      </c>
      <c r="F2067" s="0" t="n">
        <v>29.48</v>
      </c>
    </row>
    <row r="2068" customFormat="false" ht="15" hidden="false" customHeight="false" outlineLevel="0" collapsed="false">
      <c r="A2068" s="250" t="n">
        <v>20965</v>
      </c>
      <c r="B2068" s="250" t="s">
        <v>4141</v>
      </c>
      <c r="C2068" s="250" t="s">
        <v>232</v>
      </c>
      <c r="D2068" s="250" t="s">
        <v>244</v>
      </c>
      <c r="E2068" s="251" t="s">
        <v>4142</v>
      </c>
      <c r="F2068" s="0" t="n">
        <v>5212.58</v>
      </c>
    </row>
    <row r="2069" customFormat="false" ht="15" hidden="false" customHeight="false" outlineLevel="0" collapsed="false">
      <c r="A2069" s="250" t="n">
        <v>20966</v>
      </c>
      <c r="B2069" s="250" t="s">
        <v>4143</v>
      </c>
      <c r="C2069" s="250" t="s">
        <v>232</v>
      </c>
      <c r="D2069" s="250" t="s">
        <v>244</v>
      </c>
      <c r="E2069" s="251" t="s">
        <v>4144</v>
      </c>
      <c r="F2069" s="0" t="n">
        <v>6.34</v>
      </c>
    </row>
    <row r="2070" customFormat="false" ht="15" hidden="false" customHeight="false" outlineLevel="0" collapsed="false">
      <c r="A2070" s="250" t="n">
        <v>10903</v>
      </c>
      <c r="B2070" s="250" t="s">
        <v>4145</v>
      </c>
      <c r="C2070" s="250" t="s">
        <v>232</v>
      </c>
      <c r="D2070" s="250" t="s">
        <v>244</v>
      </c>
      <c r="E2070" s="251" t="s">
        <v>4146</v>
      </c>
      <c r="F2070" s="0" t="n">
        <v>0.79</v>
      </c>
    </row>
    <row r="2071" customFormat="false" ht="15" hidden="false" customHeight="false" outlineLevel="0" collapsed="false">
      <c r="A2071" s="250" t="n">
        <v>20967</v>
      </c>
      <c r="B2071" s="250" t="s">
        <v>4147</v>
      </c>
      <c r="C2071" s="250" t="s">
        <v>232</v>
      </c>
      <c r="D2071" s="250" t="s">
        <v>244</v>
      </c>
      <c r="E2071" s="251" t="s">
        <v>4146</v>
      </c>
      <c r="F2071" s="0" t="n">
        <v>0.81</v>
      </c>
    </row>
    <row r="2072" customFormat="false" ht="15" hidden="false" customHeight="false" outlineLevel="0" collapsed="false">
      <c r="A2072" s="250" t="n">
        <v>20968</v>
      </c>
      <c r="B2072" s="250" t="s">
        <v>4148</v>
      </c>
      <c r="C2072" s="250" t="s">
        <v>232</v>
      </c>
      <c r="D2072" s="250" t="s">
        <v>244</v>
      </c>
      <c r="E2072" s="251" t="s">
        <v>4149</v>
      </c>
      <c r="F2072" s="0" t="n">
        <v>26.05</v>
      </c>
    </row>
    <row r="2073" customFormat="false" ht="15" hidden="false" customHeight="false" outlineLevel="0" collapsed="false">
      <c r="A2073" s="250" t="n">
        <v>11359</v>
      </c>
      <c r="B2073" s="250" t="s">
        <v>4150</v>
      </c>
      <c r="C2073" s="250" t="s">
        <v>232</v>
      </c>
      <c r="D2073" s="250" t="s">
        <v>233</v>
      </c>
      <c r="E2073" s="251" t="s">
        <v>4151</v>
      </c>
      <c r="F2073" s="0" t="n">
        <v>28.52</v>
      </c>
    </row>
    <row r="2074" customFormat="false" ht="15" hidden="false" customHeight="false" outlineLevel="0" collapsed="false">
      <c r="A2074" s="250" t="n">
        <v>39017</v>
      </c>
      <c r="B2074" s="250" t="s">
        <v>4152</v>
      </c>
      <c r="C2074" s="250" t="s">
        <v>232</v>
      </c>
      <c r="D2074" s="250" t="s">
        <v>244</v>
      </c>
      <c r="E2074" s="251" t="s">
        <v>1427</v>
      </c>
      <c r="F2074" s="0" t="n">
        <v>2.69</v>
      </c>
    </row>
    <row r="2075" customFormat="false" ht="15" hidden="false" customHeight="false" outlineLevel="0" collapsed="false">
      <c r="A2075" s="250" t="n">
        <v>39315</v>
      </c>
      <c r="B2075" s="250" t="s">
        <v>4153</v>
      </c>
      <c r="C2075" s="250" t="s">
        <v>232</v>
      </c>
      <c r="D2075" s="250" t="s">
        <v>244</v>
      </c>
      <c r="E2075" s="251" t="s">
        <v>4154</v>
      </c>
      <c r="F2075" s="0" t="n">
        <v>4.38</v>
      </c>
    </row>
    <row r="2076" customFormat="false" ht="15" hidden="false" customHeight="false" outlineLevel="0" collapsed="false">
      <c r="A2076" s="250" t="n">
        <v>39016</v>
      </c>
      <c r="B2076" s="250" t="s">
        <v>4155</v>
      </c>
      <c r="C2076" s="250" t="s">
        <v>232</v>
      </c>
      <c r="D2076" s="250" t="s">
        <v>244</v>
      </c>
      <c r="E2076" s="251" t="s">
        <v>4154</v>
      </c>
      <c r="F2076" s="0" t="n">
        <v>75.5</v>
      </c>
    </row>
    <row r="2077" customFormat="false" ht="15" hidden="false" customHeight="false" outlineLevel="0" collapsed="false">
      <c r="A2077" s="250" t="n">
        <v>40432</v>
      </c>
      <c r="B2077" s="250" t="s">
        <v>4156</v>
      </c>
      <c r="C2077" s="250" t="s">
        <v>232</v>
      </c>
      <c r="D2077" s="250" t="s">
        <v>244</v>
      </c>
      <c r="E2077" s="251" t="s">
        <v>4157</v>
      </c>
      <c r="F2077" s="0" t="n">
        <v>13348.02</v>
      </c>
    </row>
    <row r="2078" customFormat="false" ht="15" hidden="false" customHeight="false" outlineLevel="0" collapsed="false">
      <c r="A2078" s="250" t="n">
        <v>39481</v>
      </c>
      <c r="B2078" s="250" t="s">
        <v>4158</v>
      </c>
      <c r="C2078" s="250" t="s">
        <v>232</v>
      </c>
      <c r="D2078" s="250" t="s">
        <v>244</v>
      </c>
      <c r="E2078" s="251" t="s">
        <v>3966</v>
      </c>
      <c r="F2078" s="0" t="n">
        <v>85.93</v>
      </c>
    </row>
    <row r="2079" customFormat="false" ht="15" hidden="false" customHeight="false" outlineLevel="0" collapsed="false">
      <c r="A2079" s="250" t="n">
        <v>40433</v>
      </c>
      <c r="B2079" s="250" t="s">
        <v>4159</v>
      </c>
      <c r="C2079" s="250" t="s">
        <v>232</v>
      </c>
      <c r="D2079" s="250" t="s">
        <v>244</v>
      </c>
      <c r="E2079" s="251" t="s">
        <v>4088</v>
      </c>
      <c r="F2079" s="0" t="n">
        <v>15192.8</v>
      </c>
    </row>
    <row r="2080" customFormat="false" ht="15" hidden="false" customHeight="false" outlineLevel="0" collapsed="false">
      <c r="A2080" s="250" t="n">
        <v>20219</v>
      </c>
      <c r="B2080" s="250" t="s">
        <v>4160</v>
      </c>
      <c r="C2080" s="250" t="s">
        <v>232</v>
      </c>
      <c r="D2080" s="250" t="s">
        <v>244</v>
      </c>
      <c r="E2080" s="251" t="s">
        <v>4161</v>
      </c>
      <c r="F2080" s="0" t="n">
        <v>117.46</v>
      </c>
    </row>
    <row r="2081" customFormat="false" ht="15" hidden="false" customHeight="false" outlineLevel="0" collapsed="false">
      <c r="A2081" s="250" t="n">
        <v>36484</v>
      </c>
      <c r="B2081" s="250" t="s">
        <v>4162</v>
      </c>
      <c r="C2081" s="250" t="s">
        <v>232</v>
      </c>
      <c r="D2081" s="250" t="s">
        <v>244</v>
      </c>
      <c r="E2081" s="251" t="s">
        <v>4163</v>
      </c>
      <c r="F2081" s="0" t="n">
        <v>20768.14</v>
      </c>
    </row>
    <row r="2082" customFormat="false" ht="15" hidden="false" customHeight="false" outlineLevel="0" collapsed="false">
      <c r="A2082" s="250" t="n">
        <v>38367</v>
      </c>
      <c r="B2082" s="250" t="s">
        <v>4164</v>
      </c>
      <c r="C2082" s="250" t="s">
        <v>232</v>
      </c>
      <c r="D2082" s="250" t="s">
        <v>236</v>
      </c>
      <c r="E2082" s="251" t="s">
        <v>4165</v>
      </c>
      <c r="F2082" s="0" t="n">
        <v>76.6</v>
      </c>
    </row>
    <row r="2083" customFormat="false" ht="15" hidden="false" customHeight="false" outlineLevel="0" collapsed="false">
      <c r="A2083" s="250" t="n">
        <v>38368</v>
      </c>
      <c r="B2083" s="250" t="s">
        <v>4166</v>
      </c>
      <c r="C2083" s="250" t="s">
        <v>232</v>
      </c>
      <c r="D2083" s="250" t="s">
        <v>236</v>
      </c>
      <c r="E2083" s="251" t="s">
        <v>3160</v>
      </c>
      <c r="F2083" s="0" t="n">
        <v>13542.75</v>
      </c>
    </row>
    <row r="2084" customFormat="false" ht="15" hidden="false" customHeight="false" outlineLevel="0" collapsed="false">
      <c r="A2084" s="250" t="n">
        <v>38091</v>
      </c>
      <c r="B2084" s="250" t="s">
        <v>4167</v>
      </c>
      <c r="C2084" s="250" t="s">
        <v>232</v>
      </c>
      <c r="D2084" s="250" t="s">
        <v>236</v>
      </c>
      <c r="E2084" s="251" t="s">
        <v>2961</v>
      </c>
      <c r="F2084" s="0" t="n">
        <v>86.41</v>
      </c>
    </row>
    <row r="2085" customFormat="false" ht="15" hidden="false" customHeight="false" outlineLevel="0" collapsed="false">
      <c r="A2085" s="250" t="n">
        <v>38095</v>
      </c>
      <c r="B2085" s="250" t="s">
        <v>4168</v>
      </c>
      <c r="C2085" s="250" t="s">
        <v>232</v>
      </c>
      <c r="D2085" s="250" t="s">
        <v>236</v>
      </c>
      <c r="E2085" s="251" t="s">
        <v>4169</v>
      </c>
      <c r="F2085" s="0" t="n">
        <v>15278.89</v>
      </c>
    </row>
    <row r="2086" customFormat="false" ht="15" hidden="false" customHeight="false" outlineLevel="0" collapsed="false">
      <c r="A2086" s="250" t="n">
        <v>38092</v>
      </c>
      <c r="B2086" s="250" t="s">
        <v>4170</v>
      </c>
      <c r="C2086" s="250" t="s">
        <v>232</v>
      </c>
      <c r="D2086" s="250" t="s">
        <v>236</v>
      </c>
      <c r="E2086" s="251" t="s">
        <v>4171</v>
      </c>
      <c r="F2086" s="0" t="n">
        <v>118.43</v>
      </c>
    </row>
    <row r="2087" customFormat="false" ht="15" hidden="false" customHeight="false" outlineLevel="0" collapsed="false">
      <c r="A2087" s="250" t="n">
        <v>38093</v>
      </c>
      <c r="B2087" s="250" t="s">
        <v>4172</v>
      </c>
      <c r="C2087" s="250" t="s">
        <v>232</v>
      </c>
      <c r="D2087" s="250" t="s">
        <v>236</v>
      </c>
      <c r="E2087" s="251" t="s">
        <v>4173</v>
      </c>
      <c r="F2087" s="0" t="n">
        <v>20938.27</v>
      </c>
    </row>
    <row r="2088" customFormat="false" ht="15" hidden="false" customHeight="false" outlineLevel="0" collapsed="false">
      <c r="A2088" s="250" t="n">
        <v>38096</v>
      </c>
      <c r="B2088" s="250" t="s">
        <v>4174</v>
      </c>
      <c r="C2088" s="250" t="s">
        <v>232</v>
      </c>
      <c r="D2088" s="250" t="s">
        <v>236</v>
      </c>
      <c r="E2088" s="251" t="s">
        <v>4175</v>
      </c>
      <c r="F2088" s="0" t="n">
        <v>75.5</v>
      </c>
    </row>
    <row r="2089" customFormat="false" ht="15" hidden="false" customHeight="false" outlineLevel="0" collapsed="false">
      <c r="A2089" s="250" t="n">
        <v>38094</v>
      </c>
      <c r="B2089" s="250" t="s">
        <v>4176</v>
      </c>
      <c r="C2089" s="250" t="s">
        <v>232</v>
      </c>
      <c r="D2089" s="250" t="s">
        <v>236</v>
      </c>
      <c r="E2089" s="251" t="s">
        <v>4177</v>
      </c>
      <c r="F2089" s="0" t="n">
        <v>13348.02</v>
      </c>
    </row>
    <row r="2090" customFormat="false" ht="15" hidden="false" customHeight="false" outlineLevel="0" collapsed="false">
      <c r="A2090" s="250" t="n">
        <v>38097</v>
      </c>
      <c r="B2090" s="250" t="s">
        <v>4178</v>
      </c>
      <c r="C2090" s="250" t="s">
        <v>232</v>
      </c>
      <c r="D2090" s="250" t="s">
        <v>236</v>
      </c>
      <c r="E2090" s="251" t="s">
        <v>4179</v>
      </c>
      <c r="F2090" s="0" t="n">
        <v>75.5</v>
      </c>
    </row>
    <row r="2091" customFormat="false" ht="15" hidden="false" customHeight="false" outlineLevel="0" collapsed="false">
      <c r="A2091" s="250" t="n">
        <v>38098</v>
      </c>
      <c r="B2091" s="250" t="s">
        <v>4180</v>
      </c>
      <c r="C2091" s="250" t="s">
        <v>232</v>
      </c>
      <c r="D2091" s="250" t="s">
        <v>236</v>
      </c>
      <c r="E2091" s="251" t="s">
        <v>4179</v>
      </c>
      <c r="F2091" s="0" t="n">
        <v>13348.02</v>
      </c>
    </row>
    <row r="2092" customFormat="false" ht="15" hidden="false" customHeight="false" outlineLevel="0" collapsed="false">
      <c r="A2092" s="250" t="n">
        <v>11186</v>
      </c>
      <c r="B2092" s="250" t="s">
        <v>4181</v>
      </c>
      <c r="C2092" s="250" t="s">
        <v>243</v>
      </c>
      <c r="D2092" s="250" t="s">
        <v>236</v>
      </c>
      <c r="E2092" s="251" t="s">
        <v>4182</v>
      </c>
      <c r="F2092" s="0" t="n">
        <v>29.72</v>
      </c>
    </row>
    <row r="2093" customFormat="false" ht="15" hidden="false" customHeight="false" outlineLevel="0" collapsed="false">
      <c r="A2093" s="250" t="n">
        <v>11558</v>
      </c>
      <c r="B2093" s="250" t="s">
        <v>4183</v>
      </c>
      <c r="C2093" s="250" t="s">
        <v>1111</v>
      </c>
      <c r="D2093" s="250" t="s">
        <v>236</v>
      </c>
      <c r="E2093" s="251" t="s">
        <v>4184</v>
      </c>
      <c r="F2093" s="0" t="n">
        <v>0.61</v>
      </c>
    </row>
    <row r="2094" customFormat="false" ht="15" hidden="false" customHeight="false" outlineLevel="0" collapsed="false">
      <c r="A2094" s="250" t="n">
        <v>11557</v>
      </c>
      <c r="B2094" s="250" t="s">
        <v>4185</v>
      </c>
      <c r="C2094" s="250" t="s">
        <v>1111</v>
      </c>
      <c r="D2094" s="250" t="s">
        <v>236</v>
      </c>
      <c r="E2094" s="251" t="s">
        <v>4186</v>
      </c>
      <c r="F2094" s="0" t="n">
        <v>114.12</v>
      </c>
    </row>
    <row r="2095" customFormat="false" ht="15" hidden="false" customHeight="false" outlineLevel="0" collapsed="false">
      <c r="A2095" s="250" t="n">
        <v>2759</v>
      </c>
      <c r="B2095" s="250" t="s">
        <v>4187</v>
      </c>
      <c r="C2095" s="250" t="s">
        <v>232</v>
      </c>
      <c r="D2095" s="250" t="s">
        <v>244</v>
      </c>
      <c r="E2095" s="251" t="s">
        <v>378</v>
      </c>
      <c r="F2095" s="0" t="n">
        <v>1.08</v>
      </c>
    </row>
    <row r="2096" customFormat="false" ht="15" hidden="false" customHeight="false" outlineLevel="0" collapsed="false">
      <c r="A2096" s="250" t="n">
        <v>38124</v>
      </c>
      <c r="B2096" s="250" t="s">
        <v>4188</v>
      </c>
      <c r="C2096" s="250" t="s">
        <v>232</v>
      </c>
      <c r="D2096" s="250" t="s">
        <v>233</v>
      </c>
      <c r="E2096" s="251" t="s">
        <v>4189</v>
      </c>
      <c r="F2096" s="0" t="n">
        <v>203.86</v>
      </c>
    </row>
    <row r="2097" customFormat="false" ht="15" hidden="false" customHeight="false" outlineLevel="0" collapsed="false">
      <c r="A2097" s="250" t="n">
        <v>38380</v>
      </c>
      <c r="B2097" s="250" t="s">
        <v>4190</v>
      </c>
      <c r="C2097" s="250" t="s">
        <v>232</v>
      </c>
      <c r="D2097" s="250" t="s">
        <v>236</v>
      </c>
      <c r="E2097" s="251" t="s">
        <v>4191</v>
      </c>
      <c r="F2097" s="0" t="n">
        <v>0.93</v>
      </c>
    </row>
    <row r="2098" customFormat="false" ht="15" hidden="false" customHeight="false" outlineLevel="0" collapsed="false">
      <c r="A2098" s="250" t="n">
        <v>20059</v>
      </c>
      <c r="B2098" s="250" t="s">
        <v>4192</v>
      </c>
      <c r="C2098" s="250" t="s">
        <v>232</v>
      </c>
      <c r="D2098" s="250" t="s">
        <v>244</v>
      </c>
      <c r="E2098" s="251" t="s">
        <v>4193</v>
      </c>
      <c r="F2098" s="0" t="n">
        <v>175.1</v>
      </c>
    </row>
    <row r="2099" customFormat="false" ht="15" hidden="false" customHeight="false" outlineLevel="0" collapsed="false">
      <c r="A2099" s="250" t="n">
        <v>42429</v>
      </c>
      <c r="B2099" s="250" t="s">
        <v>4194</v>
      </c>
      <c r="C2099" s="250" t="s">
        <v>232</v>
      </c>
      <c r="D2099" s="250" t="s">
        <v>244</v>
      </c>
      <c r="E2099" s="251" t="s">
        <v>4195</v>
      </c>
      <c r="F2099" s="0" t="n">
        <v>0.83</v>
      </c>
    </row>
    <row r="2100" customFormat="false" ht="15" hidden="false" customHeight="false" outlineLevel="0" collapsed="false">
      <c r="A2100" s="250" t="n">
        <v>39616</v>
      </c>
      <c r="B2100" s="250" t="s">
        <v>4196</v>
      </c>
      <c r="C2100" s="250" t="s">
        <v>232</v>
      </c>
      <c r="D2100" s="250" t="s">
        <v>244</v>
      </c>
      <c r="E2100" s="251" t="s">
        <v>4197</v>
      </c>
      <c r="F2100" s="0" t="n">
        <v>156.65</v>
      </c>
    </row>
    <row r="2101" customFormat="false" ht="15" hidden="false" customHeight="false" outlineLevel="0" collapsed="false">
      <c r="A2101" s="250" t="n">
        <v>39618</v>
      </c>
      <c r="B2101" s="250" t="s">
        <v>4198</v>
      </c>
      <c r="C2101" s="250" t="s">
        <v>232</v>
      </c>
      <c r="D2101" s="250" t="s">
        <v>244</v>
      </c>
      <c r="E2101" s="251" t="s">
        <v>4199</v>
      </c>
      <c r="F2101" s="0" t="n">
        <v>0.95</v>
      </c>
    </row>
    <row r="2102" customFormat="false" ht="15" hidden="false" customHeight="false" outlineLevel="0" collapsed="false">
      <c r="A2102" s="250" t="n">
        <v>39619</v>
      </c>
      <c r="B2102" s="250" t="s">
        <v>4200</v>
      </c>
      <c r="C2102" s="250" t="s">
        <v>232</v>
      </c>
      <c r="D2102" s="250" t="s">
        <v>244</v>
      </c>
      <c r="E2102" s="251" t="s">
        <v>4201</v>
      </c>
      <c r="F2102" s="0" t="n">
        <v>179.44</v>
      </c>
    </row>
    <row r="2103" customFormat="false" ht="15" hidden="false" customHeight="false" outlineLevel="0" collapsed="false">
      <c r="A2103" s="250" t="n">
        <v>39613</v>
      </c>
      <c r="B2103" s="250" t="s">
        <v>4202</v>
      </c>
      <c r="C2103" s="250" t="s">
        <v>232</v>
      </c>
      <c r="D2103" s="250" t="s">
        <v>244</v>
      </c>
      <c r="E2103" s="251" t="s">
        <v>4203</v>
      </c>
      <c r="F2103" s="0" t="n">
        <v>0.57</v>
      </c>
    </row>
    <row r="2104" customFormat="false" ht="15" hidden="false" customHeight="false" outlineLevel="0" collapsed="false">
      <c r="A2104" s="250" t="n">
        <v>39614</v>
      </c>
      <c r="B2104" s="250" t="s">
        <v>4204</v>
      </c>
      <c r="C2104" s="250" t="s">
        <v>232</v>
      </c>
      <c r="D2104" s="250" t="s">
        <v>244</v>
      </c>
      <c r="E2104" s="251" t="s">
        <v>4205</v>
      </c>
      <c r="F2104" s="0" t="n">
        <v>108.24</v>
      </c>
    </row>
    <row r="2105" customFormat="false" ht="15" hidden="false" customHeight="false" outlineLevel="0" collapsed="false">
      <c r="A2105" s="250" t="n">
        <v>38538</v>
      </c>
      <c r="B2105" s="250" t="s">
        <v>4206</v>
      </c>
      <c r="C2105" s="250" t="s">
        <v>253</v>
      </c>
      <c r="D2105" s="250" t="s">
        <v>244</v>
      </c>
      <c r="E2105" s="251" t="s">
        <v>4207</v>
      </c>
      <c r="F2105" s="0" t="n">
        <v>0.66</v>
      </c>
    </row>
    <row r="2106" customFormat="false" ht="15" hidden="false" customHeight="false" outlineLevel="0" collapsed="false">
      <c r="A2106" s="250" t="n">
        <v>38539</v>
      </c>
      <c r="B2106" s="250" t="s">
        <v>4208</v>
      </c>
      <c r="C2106" s="250" t="s">
        <v>253</v>
      </c>
      <c r="D2106" s="250" t="s">
        <v>244</v>
      </c>
      <c r="E2106" s="251" t="s">
        <v>4209</v>
      </c>
      <c r="F2106" s="0" t="n">
        <v>125.38</v>
      </c>
    </row>
    <row r="2107" customFormat="false" ht="15" hidden="false" customHeight="false" outlineLevel="0" collapsed="false">
      <c r="A2107" s="250" t="n">
        <v>38540</v>
      </c>
      <c r="B2107" s="250" t="s">
        <v>4210</v>
      </c>
      <c r="C2107" s="250" t="s">
        <v>253</v>
      </c>
      <c r="D2107" s="250" t="s">
        <v>244</v>
      </c>
      <c r="E2107" s="251" t="s">
        <v>4211</v>
      </c>
      <c r="F2107" s="0" t="n">
        <v>0.96</v>
      </c>
    </row>
    <row r="2108" customFormat="false" ht="15" hidden="false" customHeight="false" outlineLevel="0" collapsed="false">
      <c r="A2108" s="250" t="n">
        <v>38384</v>
      </c>
      <c r="B2108" s="250" t="s">
        <v>4212</v>
      </c>
      <c r="C2108" s="250" t="s">
        <v>232</v>
      </c>
      <c r="D2108" s="250" t="s">
        <v>236</v>
      </c>
      <c r="E2108" s="251" t="s">
        <v>4213</v>
      </c>
      <c r="F2108" s="0" t="n">
        <v>181.88</v>
      </c>
    </row>
    <row r="2109" customFormat="false" ht="15" hidden="false" customHeight="false" outlineLevel="0" collapsed="false">
      <c r="A2109" s="250" t="n">
        <v>13</v>
      </c>
      <c r="B2109" s="250" t="s">
        <v>4214</v>
      </c>
      <c r="C2109" s="250" t="s">
        <v>352</v>
      </c>
      <c r="D2109" s="250" t="s">
        <v>236</v>
      </c>
      <c r="E2109" s="251" t="s">
        <v>4215</v>
      </c>
      <c r="F2109" s="0" t="n">
        <v>1.46</v>
      </c>
    </row>
    <row r="2110" customFormat="false" ht="15" hidden="false" customHeight="false" outlineLevel="0" collapsed="false">
      <c r="A2110" s="250" t="n">
        <v>2762</v>
      </c>
      <c r="B2110" s="250" t="s">
        <v>4216</v>
      </c>
      <c r="C2110" s="250" t="s">
        <v>253</v>
      </c>
      <c r="D2110" s="250" t="s">
        <v>244</v>
      </c>
      <c r="E2110" s="251" t="s">
        <v>4217</v>
      </c>
      <c r="F2110" s="0" t="n">
        <v>275.92</v>
      </c>
    </row>
    <row r="2111" customFormat="false" ht="15" hidden="false" customHeight="false" outlineLevel="0" collapsed="false">
      <c r="A2111" s="250" t="n">
        <v>21142</v>
      </c>
      <c r="B2111" s="250" t="s">
        <v>4218</v>
      </c>
      <c r="C2111" s="250" t="s">
        <v>232</v>
      </c>
      <c r="D2111" s="250" t="s">
        <v>236</v>
      </c>
      <c r="E2111" s="251" t="s">
        <v>4219</v>
      </c>
      <c r="F2111" s="0" t="n">
        <v>1.02</v>
      </c>
    </row>
    <row r="2112" customFormat="false" ht="15" hidden="false" customHeight="false" outlineLevel="0" collapsed="false">
      <c r="A2112" s="250" t="n">
        <v>4223</v>
      </c>
      <c r="B2112" s="250" t="s">
        <v>4220</v>
      </c>
      <c r="C2112" s="250" t="s">
        <v>355</v>
      </c>
      <c r="D2112" s="250" t="s">
        <v>233</v>
      </c>
      <c r="E2112" s="251" t="s">
        <v>1513</v>
      </c>
      <c r="F2112" s="0" t="n">
        <v>192.76</v>
      </c>
    </row>
    <row r="2113" customFormat="false" ht="15" hidden="false" customHeight="false" outlineLevel="0" collapsed="false">
      <c r="A2113" s="250" t="n">
        <v>37372</v>
      </c>
      <c r="B2113" s="250" t="s">
        <v>4221</v>
      </c>
      <c r="C2113" s="250" t="s">
        <v>575</v>
      </c>
      <c r="D2113" s="250" t="s">
        <v>233</v>
      </c>
      <c r="E2113" s="251" t="s">
        <v>986</v>
      </c>
      <c r="F2113" s="0" t="n">
        <v>1.36</v>
      </c>
    </row>
    <row r="2114" customFormat="false" ht="15" hidden="false" customHeight="false" outlineLevel="0" collapsed="false">
      <c r="A2114" s="250" t="n">
        <v>40863</v>
      </c>
      <c r="B2114" s="250" t="s">
        <v>4222</v>
      </c>
      <c r="C2114" s="250" t="s">
        <v>578</v>
      </c>
      <c r="D2114" s="250" t="s">
        <v>233</v>
      </c>
      <c r="E2114" s="251" t="s">
        <v>4223</v>
      </c>
      <c r="F2114" s="0" t="n">
        <v>255.78</v>
      </c>
    </row>
    <row r="2115" customFormat="false" ht="15" hidden="false" customHeight="false" outlineLevel="0" collapsed="false">
      <c r="A2115" s="250" t="n">
        <v>38475</v>
      </c>
      <c r="B2115" s="250" t="s">
        <v>4224</v>
      </c>
      <c r="C2115" s="250" t="s">
        <v>232</v>
      </c>
      <c r="D2115" s="250" t="s">
        <v>236</v>
      </c>
      <c r="E2115" s="251" t="s">
        <v>4225</v>
      </c>
      <c r="F2115" s="0" t="n">
        <v>0.54</v>
      </c>
    </row>
    <row r="2116" customFormat="false" ht="15" hidden="false" customHeight="false" outlineLevel="0" collapsed="false">
      <c r="A2116" s="250" t="n">
        <v>38474</v>
      </c>
      <c r="B2116" s="250" t="s">
        <v>4226</v>
      </c>
      <c r="C2116" s="250" t="s">
        <v>232</v>
      </c>
      <c r="D2116" s="250" t="s">
        <v>236</v>
      </c>
      <c r="E2116" s="251" t="s">
        <v>4227</v>
      </c>
      <c r="F2116" s="0" t="n">
        <v>102.76</v>
      </c>
    </row>
    <row r="2117" customFormat="false" ht="15" hidden="false" customHeight="false" outlineLevel="0" collapsed="false">
      <c r="A2117" s="250" t="n">
        <v>10886</v>
      </c>
      <c r="B2117" s="250" t="s">
        <v>4228</v>
      </c>
      <c r="C2117" s="250" t="s">
        <v>232</v>
      </c>
      <c r="D2117" s="250" t="s">
        <v>236</v>
      </c>
      <c r="E2117" s="251" t="s">
        <v>4229</v>
      </c>
      <c r="F2117" s="0" t="n">
        <v>188694.18</v>
      </c>
    </row>
    <row r="2118" customFormat="false" ht="15" hidden="false" customHeight="false" outlineLevel="0" collapsed="false">
      <c r="A2118" s="250" t="n">
        <v>10888</v>
      </c>
      <c r="B2118" s="250" t="s">
        <v>4230</v>
      </c>
      <c r="C2118" s="250" t="s">
        <v>232</v>
      </c>
      <c r="D2118" s="250" t="s">
        <v>236</v>
      </c>
      <c r="E2118" s="251" t="s">
        <v>4231</v>
      </c>
      <c r="F2118" s="0" t="n">
        <v>1079521.87</v>
      </c>
    </row>
    <row r="2119" customFormat="false" ht="15" hidden="false" customHeight="false" outlineLevel="0" collapsed="false">
      <c r="A2119" s="250" t="n">
        <v>10889</v>
      </c>
      <c r="B2119" s="250" t="s">
        <v>4232</v>
      </c>
      <c r="C2119" s="250" t="s">
        <v>232</v>
      </c>
      <c r="D2119" s="250" t="s">
        <v>236</v>
      </c>
      <c r="E2119" s="251" t="s">
        <v>4233</v>
      </c>
      <c r="F2119" s="0" t="n">
        <v>1606921.87</v>
      </c>
    </row>
    <row r="2120" customFormat="false" ht="15" hidden="false" customHeight="false" outlineLevel="0" collapsed="false">
      <c r="A2120" s="250" t="n">
        <v>10890</v>
      </c>
      <c r="B2120" s="250" t="s">
        <v>4234</v>
      </c>
      <c r="C2120" s="250" t="s">
        <v>232</v>
      </c>
      <c r="D2120" s="250" t="s">
        <v>236</v>
      </c>
      <c r="E2120" s="251" t="s">
        <v>4235</v>
      </c>
      <c r="F2120" s="0" t="n">
        <v>223.42</v>
      </c>
    </row>
    <row r="2121" customFormat="false" ht="15" hidden="false" customHeight="false" outlineLevel="0" collapsed="false">
      <c r="A2121" s="250" t="n">
        <v>10891</v>
      </c>
      <c r="B2121" s="250" t="s">
        <v>4236</v>
      </c>
      <c r="C2121" s="250" t="s">
        <v>232</v>
      </c>
      <c r="D2121" s="250" t="s">
        <v>236</v>
      </c>
      <c r="E2121" s="251" t="s">
        <v>4237</v>
      </c>
      <c r="F2121" s="0" t="n">
        <v>632.73</v>
      </c>
    </row>
    <row r="2122" customFormat="false" ht="15" hidden="false" customHeight="false" outlineLevel="0" collapsed="false">
      <c r="A2122" s="250" t="n">
        <v>10892</v>
      </c>
      <c r="B2122" s="250" t="s">
        <v>4238</v>
      </c>
      <c r="C2122" s="250" t="s">
        <v>232</v>
      </c>
      <c r="D2122" s="250" t="s">
        <v>233</v>
      </c>
      <c r="E2122" s="251" t="s">
        <v>2388</v>
      </c>
      <c r="F2122" s="0" t="n">
        <v>527638.5</v>
      </c>
    </row>
    <row r="2123" customFormat="false" ht="15" hidden="false" customHeight="false" outlineLevel="0" collapsed="false">
      <c r="A2123" s="250" t="n">
        <v>20977</v>
      </c>
      <c r="B2123" s="250" t="s">
        <v>4239</v>
      </c>
      <c r="C2123" s="250" t="s">
        <v>232</v>
      </c>
      <c r="D2123" s="250" t="s">
        <v>236</v>
      </c>
      <c r="E2123" s="251" t="s">
        <v>4240</v>
      </c>
      <c r="F2123" s="0" t="n">
        <v>478125</v>
      </c>
    </row>
    <row r="2124" customFormat="false" ht="15" hidden="false" customHeight="false" outlineLevel="0" collapsed="false">
      <c r="A2124" s="250" t="n">
        <v>3073</v>
      </c>
      <c r="B2124" s="250" t="s">
        <v>4241</v>
      </c>
      <c r="C2124" s="250" t="s">
        <v>232</v>
      </c>
      <c r="D2124" s="250" t="s">
        <v>244</v>
      </c>
      <c r="E2124" s="251" t="s">
        <v>4242</v>
      </c>
      <c r="F2124" s="0" t="n">
        <v>500625</v>
      </c>
    </row>
    <row r="2125" customFormat="false" ht="15" hidden="false" customHeight="false" outlineLevel="0" collapsed="false">
      <c r="A2125" s="250" t="n">
        <v>3068</v>
      </c>
      <c r="B2125" s="250" t="s">
        <v>4243</v>
      </c>
      <c r="C2125" s="250" t="s">
        <v>232</v>
      </c>
      <c r="D2125" s="250" t="s">
        <v>244</v>
      </c>
      <c r="E2125" s="251" t="s">
        <v>4244</v>
      </c>
      <c r="F2125" s="0" t="n">
        <v>429355.66</v>
      </c>
    </row>
    <row r="2126" customFormat="false" ht="15" hidden="false" customHeight="false" outlineLevel="0" collapsed="false">
      <c r="A2126" s="250" t="n">
        <v>3074</v>
      </c>
      <c r="B2126" s="250" t="s">
        <v>4245</v>
      </c>
      <c r="C2126" s="250" t="s">
        <v>232</v>
      </c>
      <c r="D2126" s="250" t="s">
        <v>244</v>
      </c>
      <c r="E2126" s="251" t="s">
        <v>4246</v>
      </c>
      <c r="F2126" s="0" t="n">
        <v>513000</v>
      </c>
    </row>
    <row r="2127" customFormat="false" ht="15" hidden="false" customHeight="false" outlineLevel="0" collapsed="false">
      <c r="A2127" s="250" t="n">
        <v>3076</v>
      </c>
      <c r="B2127" s="250" t="s">
        <v>4247</v>
      </c>
      <c r="C2127" s="250" t="s">
        <v>232</v>
      </c>
      <c r="D2127" s="250" t="s">
        <v>244</v>
      </c>
      <c r="E2127" s="251" t="s">
        <v>4248</v>
      </c>
      <c r="F2127" s="0" t="n">
        <v>393750</v>
      </c>
    </row>
    <row r="2128" customFormat="false" ht="15" hidden="false" customHeight="false" outlineLevel="0" collapsed="false">
      <c r="A2128" s="250" t="n">
        <v>3072</v>
      </c>
      <c r="B2128" s="250" t="s">
        <v>4249</v>
      </c>
      <c r="C2128" s="250" t="s">
        <v>232</v>
      </c>
      <c r="D2128" s="250" t="s">
        <v>244</v>
      </c>
      <c r="E2128" s="251" t="s">
        <v>4250</v>
      </c>
      <c r="F2128" s="0" t="n">
        <v>469687.5</v>
      </c>
    </row>
    <row r="2129" customFormat="false" ht="15" hidden="false" customHeight="false" outlineLevel="0" collapsed="false">
      <c r="A2129" s="250" t="n">
        <v>3075</v>
      </c>
      <c r="B2129" s="250" t="s">
        <v>4251</v>
      </c>
      <c r="C2129" s="250" t="s">
        <v>232</v>
      </c>
      <c r="D2129" s="250" t="s">
        <v>244</v>
      </c>
      <c r="E2129" s="251" t="s">
        <v>4252</v>
      </c>
      <c r="F2129" s="0" t="n">
        <v>450000</v>
      </c>
    </row>
    <row r="2130" customFormat="false" ht="15" hidden="false" customHeight="false" outlineLevel="0" collapsed="false">
      <c r="A2130" s="250" t="n">
        <v>10780</v>
      </c>
      <c r="B2130" s="250" t="s">
        <v>4253</v>
      </c>
      <c r="C2130" s="250" t="s">
        <v>232</v>
      </c>
      <c r="D2130" s="250" t="s">
        <v>244</v>
      </c>
      <c r="E2130" s="251" t="s">
        <v>589</v>
      </c>
      <c r="F2130" s="0" t="n">
        <v>507951</v>
      </c>
    </row>
    <row r="2131" customFormat="false" ht="15" hidden="false" customHeight="false" outlineLevel="0" collapsed="false">
      <c r="A2131" s="250" t="n">
        <v>10781</v>
      </c>
      <c r="B2131" s="250" t="s">
        <v>4254</v>
      </c>
      <c r="C2131" s="250" t="s">
        <v>232</v>
      </c>
      <c r="D2131" s="250" t="s">
        <v>244</v>
      </c>
      <c r="E2131" s="251" t="s">
        <v>4255</v>
      </c>
      <c r="F2131" s="0" t="n">
        <v>32.27</v>
      </c>
    </row>
    <row r="2132" customFormat="false" ht="15" hidden="false" customHeight="false" outlineLevel="0" collapsed="false">
      <c r="A2132" s="250" t="n">
        <v>20106</v>
      </c>
      <c r="B2132" s="250" t="s">
        <v>4256</v>
      </c>
      <c r="C2132" s="250" t="s">
        <v>232</v>
      </c>
      <c r="D2132" s="250" t="s">
        <v>244</v>
      </c>
      <c r="E2132" s="251" t="s">
        <v>3127</v>
      </c>
      <c r="F2132" s="0" t="n">
        <v>64.88</v>
      </c>
    </row>
    <row r="2133" customFormat="false" ht="15" hidden="false" customHeight="false" outlineLevel="0" collapsed="false">
      <c r="A2133" s="250" t="n">
        <v>20107</v>
      </c>
      <c r="B2133" s="250" t="s">
        <v>4257</v>
      </c>
      <c r="C2133" s="250" t="s">
        <v>232</v>
      </c>
      <c r="D2133" s="250" t="s">
        <v>244</v>
      </c>
      <c r="E2133" s="251" t="s">
        <v>4258</v>
      </c>
      <c r="F2133" s="0" t="n">
        <v>6.92</v>
      </c>
    </row>
    <row r="2134" customFormat="false" ht="15" hidden="false" customHeight="false" outlineLevel="0" collapsed="false">
      <c r="A2134" s="250" t="n">
        <v>20108</v>
      </c>
      <c r="B2134" s="250" t="s">
        <v>4259</v>
      </c>
      <c r="C2134" s="250" t="s">
        <v>232</v>
      </c>
      <c r="D2134" s="250" t="s">
        <v>244</v>
      </c>
      <c r="E2134" s="251" t="s">
        <v>4260</v>
      </c>
      <c r="F2134" s="0" t="n">
        <v>172.62</v>
      </c>
    </row>
    <row r="2135" customFormat="false" ht="15" hidden="false" customHeight="false" outlineLevel="0" collapsed="false">
      <c r="A2135" s="250" t="n">
        <v>20109</v>
      </c>
      <c r="B2135" s="250" t="s">
        <v>4261</v>
      </c>
      <c r="C2135" s="250" t="s">
        <v>232</v>
      </c>
      <c r="D2135" s="250" t="s">
        <v>244</v>
      </c>
      <c r="E2135" s="251" t="s">
        <v>589</v>
      </c>
      <c r="F2135" s="0" t="n">
        <v>209.98</v>
      </c>
    </row>
    <row r="2136" customFormat="false" ht="15" hidden="false" customHeight="false" outlineLevel="0" collapsed="false">
      <c r="A2136" s="250" t="n">
        <v>43612</v>
      </c>
      <c r="B2136" s="250" t="s">
        <v>4262</v>
      </c>
      <c r="C2136" s="250" t="s">
        <v>3040</v>
      </c>
      <c r="D2136" s="250" t="s">
        <v>236</v>
      </c>
      <c r="E2136" s="251" t="s">
        <v>4263</v>
      </c>
      <c r="F2136" s="0" t="n">
        <v>52.69</v>
      </c>
    </row>
    <row r="2137" customFormat="false" ht="15" hidden="false" customHeight="false" outlineLevel="0" collapsed="false">
      <c r="A2137" s="250" t="n">
        <v>43613</v>
      </c>
      <c r="B2137" s="250" t="s">
        <v>4264</v>
      </c>
      <c r="C2137" s="250" t="s">
        <v>3040</v>
      </c>
      <c r="D2137" s="250" t="s">
        <v>236</v>
      </c>
      <c r="E2137" s="251" t="s">
        <v>4265</v>
      </c>
      <c r="F2137" s="0" t="n">
        <v>53.18</v>
      </c>
    </row>
    <row r="2138" customFormat="false" ht="15" hidden="false" customHeight="false" outlineLevel="0" collapsed="false">
      <c r="A2138" s="250" t="n">
        <v>11480</v>
      </c>
      <c r="B2138" s="250" t="s">
        <v>4266</v>
      </c>
      <c r="C2138" s="250" t="s">
        <v>3040</v>
      </c>
      <c r="D2138" s="250" t="s">
        <v>236</v>
      </c>
      <c r="E2138" s="251" t="s">
        <v>4267</v>
      </c>
      <c r="F2138" s="0" t="n">
        <v>57.26</v>
      </c>
    </row>
    <row r="2139" customFormat="false" ht="15" hidden="false" customHeight="false" outlineLevel="0" collapsed="false">
      <c r="A2139" s="250" t="n">
        <v>11469</v>
      </c>
      <c r="B2139" s="250" t="s">
        <v>4268</v>
      </c>
      <c r="C2139" s="250" t="s">
        <v>232</v>
      </c>
      <c r="D2139" s="250" t="s">
        <v>236</v>
      </c>
      <c r="E2139" s="251" t="s">
        <v>4269</v>
      </c>
      <c r="F2139" s="0" t="n">
        <v>86.79</v>
      </c>
    </row>
    <row r="2140" customFormat="false" ht="15" hidden="false" customHeight="false" outlineLevel="0" collapsed="false">
      <c r="A2140" s="250" t="n">
        <v>11468</v>
      </c>
      <c r="B2140" s="250" t="s">
        <v>4270</v>
      </c>
      <c r="C2140" s="250" t="s">
        <v>232</v>
      </c>
      <c r="D2140" s="250" t="s">
        <v>236</v>
      </c>
      <c r="E2140" s="251" t="s">
        <v>4271</v>
      </c>
      <c r="F2140" s="0" t="n">
        <v>86.79</v>
      </c>
    </row>
    <row r="2141" customFormat="false" ht="15" hidden="false" customHeight="false" outlineLevel="0" collapsed="false">
      <c r="A2141" s="250" t="n">
        <v>11484</v>
      </c>
      <c r="B2141" s="250" t="s">
        <v>4272</v>
      </c>
      <c r="C2141" s="250" t="s">
        <v>232</v>
      </c>
      <c r="D2141" s="250" t="s">
        <v>236</v>
      </c>
      <c r="E2141" s="251" t="s">
        <v>4273</v>
      </c>
      <c r="F2141" s="0" t="n">
        <v>95.19</v>
      </c>
    </row>
    <row r="2142" customFormat="false" ht="15" hidden="false" customHeight="false" outlineLevel="0" collapsed="false">
      <c r="A2142" s="250" t="n">
        <v>38155</v>
      </c>
      <c r="B2142" s="250" t="s">
        <v>4274</v>
      </c>
      <c r="C2142" s="250" t="s">
        <v>232</v>
      </c>
      <c r="D2142" s="250" t="s">
        <v>236</v>
      </c>
      <c r="E2142" s="251" t="s">
        <v>4275</v>
      </c>
      <c r="F2142" s="0" t="n">
        <v>637</v>
      </c>
    </row>
    <row r="2143" customFormat="false" ht="15" hidden="false" customHeight="false" outlineLevel="0" collapsed="false">
      <c r="A2143" s="250" t="n">
        <v>11467</v>
      </c>
      <c r="B2143" s="250" t="s">
        <v>4276</v>
      </c>
      <c r="C2143" s="250" t="s">
        <v>232</v>
      </c>
      <c r="D2143" s="250" t="s">
        <v>236</v>
      </c>
      <c r="E2143" s="251" t="s">
        <v>4277</v>
      </c>
      <c r="F2143" s="0" t="n">
        <v>0.13</v>
      </c>
    </row>
    <row r="2144" customFormat="false" ht="15" hidden="false" customHeight="false" outlineLevel="0" collapsed="false">
      <c r="A2144" s="250" t="n">
        <v>38153</v>
      </c>
      <c r="B2144" s="250" t="s">
        <v>4278</v>
      </c>
      <c r="C2144" s="250" t="s">
        <v>3040</v>
      </c>
      <c r="D2144" s="250" t="s">
        <v>236</v>
      </c>
      <c r="E2144" s="251" t="s">
        <v>4279</v>
      </c>
      <c r="F2144" s="0" t="n">
        <v>0.22</v>
      </c>
    </row>
    <row r="2145" customFormat="false" ht="15" hidden="false" customHeight="false" outlineLevel="0" collapsed="false">
      <c r="A2145" s="250" t="n">
        <v>43607</v>
      </c>
      <c r="B2145" s="250" t="s">
        <v>4280</v>
      </c>
      <c r="C2145" s="250" t="s">
        <v>3040</v>
      </c>
      <c r="D2145" s="250" t="s">
        <v>236</v>
      </c>
      <c r="E2145" s="251" t="s">
        <v>4281</v>
      </c>
      <c r="F2145" s="0" t="n">
        <v>0.22</v>
      </c>
    </row>
    <row r="2146" customFormat="false" ht="15" hidden="false" customHeight="false" outlineLevel="0" collapsed="false">
      <c r="A2146" s="250" t="n">
        <v>3080</v>
      </c>
      <c r="B2146" s="250" t="s">
        <v>4282</v>
      </c>
      <c r="C2146" s="250" t="s">
        <v>3040</v>
      </c>
      <c r="D2146" s="250" t="s">
        <v>233</v>
      </c>
      <c r="E2146" s="251" t="s">
        <v>4283</v>
      </c>
      <c r="F2146" s="0" t="n">
        <v>1.71</v>
      </c>
    </row>
    <row r="2147" customFormat="false" ht="15" hidden="false" customHeight="false" outlineLevel="0" collapsed="false">
      <c r="A2147" s="250" t="n">
        <v>3081</v>
      </c>
      <c r="B2147" s="250" t="s">
        <v>4284</v>
      </c>
      <c r="C2147" s="250" t="s">
        <v>3040</v>
      </c>
      <c r="D2147" s="250" t="s">
        <v>236</v>
      </c>
      <c r="E2147" s="251" t="s">
        <v>4285</v>
      </c>
      <c r="F2147" s="0" t="n">
        <v>1.07</v>
      </c>
    </row>
    <row r="2148" customFormat="false" ht="15" hidden="false" customHeight="false" outlineLevel="0" collapsed="false">
      <c r="A2148" s="250" t="n">
        <v>3090</v>
      </c>
      <c r="B2148" s="250" t="s">
        <v>4286</v>
      </c>
      <c r="C2148" s="250" t="s">
        <v>3040</v>
      </c>
      <c r="D2148" s="250" t="s">
        <v>236</v>
      </c>
      <c r="E2148" s="251" t="s">
        <v>4287</v>
      </c>
      <c r="F2148" s="0" t="n">
        <v>0.95</v>
      </c>
    </row>
    <row r="2149" customFormat="false" ht="15" hidden="false" customHeight="false" outlineLevel="0" collapsed="false">
      <c r="A2149" s="250" t="n">
        <v>43611</v>
      </c>
      <c r="B2149" s="250" t="s">
        <v>4288</v>
      </c>
      <c r="C2149" s="250" t="s">
        <v>3040</v>
      </c>
      <c r="D2149" s="250" t="s">
        <v>236</v>
      </c>
      <c r="E2149" s="251" t="s">
        <v>4289</v>
      </c>
      <c r="F2149" s="0" t="n">
        <v>74000</v>
      </c>
    </row>
    <row r="2150" customFormat="false" ht="15" hidden="false" customHeight="false" outlineLevel="0" collapsed="false">
      <c r="A2150" s="250" t="n">
        <v>3103</v>
      </c>
      <c r="B2150" s="250" t="s">
        <v>4290</v>
      </c>
      <c r="C2150" s="250" t="s">
        <v>232</v>
      </c>
      <c r="D2150" s="250" t="s">
        <v>236</v>
      </c>
      <c r="E2150" s="251" t="s">
        <v>4291</v>
      </c>
      <c r="F2150" s="0" t="n">
        <v>157088.52</v>
      </c>
    </row>
    <row r="2151" customFormat="false" ht="15" hidden="false" customHeight="false" outlineLevel="0" collapsed="false">
      <c r="A2151" s="250" t="n">
        <v>3097</v>
      </c>
      <c r="B2151" s="250" t="s">
        <v>4292</v>
      </c>
      <c r="C2151" s="250" t="s">
        <v>3040</v>
      </c>
      <c r="D2151" s="250" t="s">
        <v>236</v>
      </c>
      <c r="E2151" s="251" t="s">
        <v>4293</v>
      </c>
      <c r="F2151" s="0" t="n">
        <v>12</v>
      </c>
    </row>
    <row r="2152" customFormat="false" ht="15" hidden="false" customHeight="false" outlineLevel="0" collapsed="false">
      <c r="A2152" s="250" t="n">
        <v>3099</v>
      </c>
      <c r="B2152" s="250" t="s">
        <v>4294</v>
      </c>
      <c r="C2152" s="250" t="s">
        <v>3040</v>
      </c>
      <c r="D2152" s="250" t="s">
        <v>236</v>
      </c>
      <c r="E2152" s="251" t="s">
        <v>4295</v>
      </c>
      <c r="F2152" s="0" t="n">
        <v>5.74</v>
      </c>
    </row>
    <row r="2153" customFormat="false" ht="15" hidden="false" customHeight="false" outlineLevel="0" collapsed="false">
      <c r="A2153" s="250" t="n">
        <v>38151</v>
      </c>
      <c r="B2153" s="250" t="s">
        <v>4296</v>
      </c>
      <c r="C2153" s="250" t="s">
        <v>3040</v>
      </c>
      <c r="D2153" s="250" t="s">
        <v>236</v>
      </c>
      <c r="E2153" s="251" t="s">
        <v>4297</v>
      </c>
      <c r="F2153" s="0" t="n">
        <v>1.39</v>
      </c>
    </row>
    <row r="2154" customFormat="false" ht="15" hidden="false" customHeight="false" outlineLevel="0" collapsed="false">
      <c r="A2154" s="250" t="n">
        <v>38152</v>
      </c>
      <c r="B2154" s="250" t="s">
        <v>4298</v>
      </c>
      <c r="C2154" s="250" t="s">
        <v>3040</v>
      </c>
      <c r="D2154" s="250" t="s">
        <v>236</v>
      </c>
      <c r="E2154" s="251" t="s">
        <v>4299</v>
      </c>
      <c r="F2154" s="0" t="n">
        <v>2.94</v>
      </c>
    </row>
    <row r="2155" customFormat="false" ht="15" hidden="false" customHeight="false" outlineLevel="0" collapsed="false">
      <c r="A2155" s="250" t="n">
        <v>43610</v>
      </c>
      <c r="B2155" s="250" t="s">
        <v>4300</v>
      </c>
      <c r="C2155" s="250" t="s">
        <v>3040</v>
      </c>
      <c r="D2155" s="250" t="s">
        <v>236</v>
      </c>
      <c r="E2155" s="251" t="s">
        <v>4301</v>
      </c>
      <c r="F2155" s="0" t="n">
        <v>1.32</v>
      </c>
    </row>
    <row r="2156" customFormat="false" ht="15" hidden="false" customHeight="false" outlineLevel="0" collapsed="false">
      <c r="A2156" s="250" t="n">
        <v>3093</v>
      </c>
      <c r="B2156" s="250" t="s">
        <v>4302</v>
      </c>
      <c r="C2156" s="250" t="s">
        <v>3040</v>
      </c>
      <c r="D2156" s="250" t="s">
        <v>236</v>
      </c>
      <c r="E2156" s="251" t="s">
        <v>4295</v>
      </c>
      <c r="F2156" s="0" t="n">
        <v>1.36</v>
      </c>
    </row>
    <row r="2157" customFormat="false" ht="15" hidden="false" customHeight="false" outlineLevel="0" collapsed="false">
      <c r="A2157" s="250" t="n">
        <v>38165</v>
      </c>
      <c r="B2157" s="250" t="s">
        <v>4303</v>
      </c>
      <c r="C2157" s="250" t="s">
        <v>3040</v>
      </c>
      <c r="D2157" s="250" t="s">
        <v>236</v>
      </c>
      <c r="E2157" s="251" t="s">
        <v>4304</v>
      </c>
      <c r="F2157" s="0" t="n">
        <v>3.17</v>
      </c>
    </row>
    <row r="2158" customFormat="false" ht="15" hidden="false" customHeight="false" outlineLevel="0" collapsed="false">
      <c r="A2158" s="250" t="n">
        <v>38177</v>
      </c>
      <c r="B2158" s="250" t="s">
        <v>4305</v>
      </c>
      <c r="C2158" s="250" t="s">
        <v>232</v>
      </c>
      <c r="D2158" s="250" t="s">
        <v>236</v>
      </c>
      <c r="E2158" s="251" t="s">
        <v>649</v>
      </c>
      <c r="F2158" s="0" t="n">
        <v>1.67</v>
      </c>
    </row>
    <row r="2159" customFormat="false" ht="15" hidden="false" customHeight="false" outlineLevel="0" collapsed="false">
      <c r="A2159" s="250" t="n">
        <v>11458</v>
      </c>
      <c r="B2159" s="250" t="s">
        <v>4306</v>
      </c>
      <c r="C2159" s="250" t="s">
        <v>232</v>
      </c>
      <c r="D2159" s="250" t="s">
        <v>236</v>
      </c>
      <c r="E2159" s="251" t="s">
        <v>2700</v>
      </c>
      <c r="F2159" s="0" t="n">
        <v>3.4</v>
      </c>
    </row>
    <row r="2160" customFormat="false" ht="15" hidden="false" customHeight="false" outlineLevel="0" collapsed="false">
      <c r="A2160" s="250" t="n">
        <v>3108</v>
      </c>
      <c r="B2160" s="250" t="s">
        <v>4307</v>
      </c>
      <c r="C2160" s="250" t="s">
        <v>232</v>
      </c>
      <c r="D2160" s="250" t="s">
        <v>236</v>
      </c>
      <c r="E2160" s="251" t="s">
        <v>4308</v>
      </c>
      <c r="F2160" s="0" t="n">
        <v>3.4</v>
      </c>
    </row>
    <row r="2161" customFormat="false" ht="15" hidden="false" customHeight="false" outlineLevel="0" collapsed="false">
      <c r="A2161" s="250" t="n">
        <v>3105</v>
      </c>
      <c r="B2161" s="250" t="s">
        <v>4309</v>
      </c>
      <c r="C2161" s="250" t="s">
        <v>232</v>
      </c>
      <c r="D2161" s="250" t="s">
        <v>236</v>
      </c>
      <c r="E2161" s="251" t="s">
        <v>4310</v>
      </c>
      <c r="F2161" s="0" t="n">
        <v>305.77</v>
      </c>
    </row>
    <row r="2162" customFormat="false" ht="15" hidden="false" customHeight="false" outlineLevel="0" collapsed="false">
      <c r="A2162" s="250" t="n">
        <v>38178</v>
      </c>
      <c r="B2162" s="250" t="s">
        <v>4311</v>
      </c>
      <c r="C2162" s="250" t="s">
        <v>232</v>
      </c>
      <c r="D2162" s="250" t="s">
        <v>236</v>
      </c>
      <c r="E2162" s="251" t="s">
        <v>542</v>
      </c>
      <c r="F2162" s="0" t="n">
        <v>10.36</v>
      </c>
    </row>
    <row r="2163" customFormat="false" ht="15" hidden="false" customHeight="false" outlineLevel="0" collapsed="false">
      <c r="A2163" s="250" t="n">
        <v>43575</v>
      </c>
      <c r="B2163" s="250" t="s">
        <v>4312</v>
      </c>
      <c r="C2163" s="250" t="s">
        <v>232</v>
      </c>
      <c r="D2163" s="250" t="s">
        <v>236</v>
      </c>
      <c r="E2163" s="251" t="s">
        <v>1648</v>
      </c>
      <c r="F2163" s="0" t="n">
        <v>26.24</v>
      </c>
    </row>
    <row r="2164" customFormat="false" ht="15" hidden="false" customHeight="false" outlineLevel="0" collapsed="false">
      <c r="A2164" s="250" t="n">
        <v>43577</v>
      </c>
      <c r="B2164" s="250" t="s">
        <v>4313</v>
      </c>
      <c r="C2164" s="250" t="s">
        <v>232</v>
      </c>
      <c r="D2164" s="250" t="s">
        <v>236</v>
      </c>
      <c r="E2164" s="251" t="s">
        <v>4314</v>
      </c>
      <c r="F2164" s="0" t="n">
        <v>5.8</v>
      </c>
    </row>
    <row r="2165" customFormat="false" ht="15" hidden="false" customHeight="false" outlineLevel="0" collapsed="false">
      <c r="A2165" s="250" t="n">
        <v>43458</v>
      </c>
      <c r="B2165" s="250" t="s">
        <v>4315</v>
      </c>
      <c r="C2165" s="250" t="s">
        <v>575</v>
      </c>
      <c r="D2165" s="250" t="s">
        <v>233</v>
      </c>
      <c r="E2165" s="251" t="s">
        <v>4316</v>
      </c>
      <c r="F2165" s="0" t="n">
        <v>24.18</v>
      </c>
    </row>
    <row r="2166" customFormat="false" ht="15" hidden="false" customHeight="false" outlineLevel="0" collapsed="false">
      <c r="A2166" s="250" t="n">
        <v>43470</v>
      </c>
      <c r="B2166" s="250" t="s">
        <v>4317</v>
      </c>
      <c r="C2166" s="250" t="s">
        <v>578</v>
      </c>
      <c r="D2166" s="250" t="s">
        <v>233</v>
      </c>
      <c r="E2166" s="251" t="s">
        <v>4318</v>
      </c>
      <c r="F2166" s="0" t="n">
        <v>19.07</v>
      </c>
    </row>
    <row r="2167" customFormat="false" ht="15" hidden="false" customHeight="false" outlineLevel="0" collapsed="false">
      <c r="A2167" s="250" t="n">
        <v>43459</v>
      </c>
      <c r="B2167" s="250" t="s">
        <v>4319</v>
      </c>
      <c r="C2167" s="250" t="s">
        <v>575</v>
      </c>
      <c r="D2167" s="250" t="s">
        <v>233</v>
      </c>
      <c r="E2167" s="251" t="s">
        <v>4320</v>
      </c>
      <c r="F2167" s="0" t="n">
        <v>13.05</v>
      </c>
    </row>
    <row r="2168" customFormat="false" ht="15" hidden="false" customHeight="false" outlineLevel="0" collapsed="false">
      <c r="A2168" s="250" t="n">
        <v>43471</v>
      </c>
      <c r="B2168" s="250" t="s">
        <v>4321</v>
      </c>
      <c r="C2168" s="250" t="s">
        <v>578</v>
      </c>
      <c r="D2168" s="250" t="s">
        <v>233</v>
      </c>
      <c r="E2168" s="251" t="s">
        <v>4322</v>
      </c>
      <c r="F2168" s="0" t="n">
        <v>3422.44</v>
      </c>
    </row>
    <row r="2169" customFormat="false" ht="15" hidden="false" customHeight="false" outlineLevel="0" collapsed="false">
      <c r="A2169" s="250" t="n">
        <v>43460</v>
      </c>
      <c r="B2169" s="250" t="s">
        <v>4323</v>
      </c>
      <c r="C2169" s="250" t="s">
        <v>575</v>
      </c>
      <c r="D2169" s="250" t="s">
        <v>233</v>
      </c>
      <c r="E2169" s="251" t="s">
        <v>1627</v>
      </c>
      <c r="F2169" s="0" t="n">
        <v>336</v>
      </c>
    </row>
    <row r="2170" customFormat="false" ht="15" hidden="false" customHeight="false" outlineLevel="0" collapsed="false">
      <c r="A2170" s="250" t="n">
        <v>43472</v>
      </c>
      <c r="B2170" s="250" t="s">
        <v>4324</v>
      </c>
      <c r="C2170" s="250" t="s">
        <v>578</v>
      </c>
      <c r="D2170" s="250" t="s">
        <v>233</v>
      </c>
      <c r="E2170" s="251" t="s">
        <v>4325</v>
      </c>
      <c r="F2170" s="0" t="n">
        <v>609.45</v>
      </c>
    </row>
    <row r="2171" customFormat="false" ht="15" hidden="false" customHeight="false" outlineLevel="0" collapsed="false">
      <c r="A2171" s="250" t="n">
        <v>43461</v>
      </c>
      <c r="B2171" s="250" t="s">
        <v>4326</v>
      </c>
      <c r="C2171" s="250" t="s">
        <v>575</v>
      </c>
      <c r="D2171" s="250" t="s">
        <v>233</v>
      </c>
      <c r="E2171" s="251" t="s">
        <v>4327</v>
      </c>
      <c r="F2171" s="0" t="n">
        <v>834.69</v>
      </c>
    </row>
    <row r="2172" customFormat="false" ht="15" hidden="false" customHeight="false" outlineLevel="0" collapsed="false">
      <c r="A2172" s="250" t="n">
        <v>43473</v>
      </c>
      <c r="B2172" s="250" t="s">
        <v>4328</v>
      </c>
      <c r="C2172" s="250" t="s">
        <v>578</v>
      </c>
      <c r="D2172" s="250" t="s">
        <v>233</v>
      </c>
      <c r="E2172" s="251" t="s">
        <v>4329</v>
      </c>
      <c r="F2172" s="0" t="n">
        <v>133.46</v>
      </c>
    </row>
    <row r="2173" customFormat="false" ht="15" hidden="false" customHeight="false" outlineLevel="0" collapsed="false">
      <c r="A2173" s="250" t="n">
        <v>43463</v>
      </c>
      <c r="B2173" s="250" t="s">
        <v>4330</v>
      </c>
      <c r="C2173" s="250" t="s">
        <v>575</v>
      </c>
      <c r="D2173" s="250" t="s">
        <v>233</v>
      </c>
      <c r="E2173" s="251" t="s">
        <v>4331</v>
      </c>
      <c r="F2173" s="0" t="n">
        <v>194.71</v>
      </c>
    </row>
    <row r="2174" customFormat="false" ht="15" hidden="false" customHeight="false" outlineLevel="0" collapsed="false">
      <c r="A2174" s="250" t="n">
        <v>43475</v>
      </c>
      <c r="B2174" s="250" t="s">
        <v>4332</v>
      </c>
      <c r="C2174" s="250" t="s">
        <v>578</v>
      </c>
      <c r="D2174" s="250" t="s">
        <v>233</v>
      </c>
      <c r="E2174" s="251" t="s">
        <v>1444</v>
      </c>
      <c r="F2174" s="0" t="n">
        <v>46</v>
      </c>
    </row>
    <row r="2175" customFormat="false" ht="15" hidden="false" customHeight="false" outlineLevel="0" collapsed="false">
      <c r="A2175" s="250" t="n">
        <v>43462</v>
      </c>
      <c r="B2175" s="250" t="s">
        <v>4333</v>
      </c>
      <c r="C2175" s="250" t="s">
        <v>575</v>
      </c>
      <c r="D2175" s="250" t="s">
        <v>233</v>
      </c>
      <c r="E2175" s="251" t="s">
        <v>4334</v>
      </c>
      <c r="F2175" s="0" t="n">
        <v>62.55</v>
      </c>
    </row>
    <row r="2176" customFormat="false" ht="15" hidden="false" customHeight="false" outlineLevel="0" collapsed="false">
      <c r="A2176" s="250" t="n">
        <v>43474</v>
      </c>
      <c r="B2176" s="250" t="s">
        <v>4335</v>
      </c>
      <c r="C2176" s="250" t="s">
        <v>578</v>
      </c>
      <c r="D2176" s="250" t="s">
        <v>233</v>
      </c>
      <c r="E2176" s="251" t="s">
        <v>2968</v>
      </c>
      <c r="F2176" s="0" t="n">
        <v>160.31</v>
      </c>
    </row>
    <row r="2177" customFormat="false" ht="15" hidden="false" customHeight="false" outlineLevel="0" collapsed="false">
      <c r="A2177" s="250" t="n">
        <v>43464</v>
      </c>
      <c r="B2177" s="250" t="s">
        <v>4336</v>
      </c>
      <c r="C2177" s="250" t="s">
        <v>575</v>
      </c>
      <c r="D2177" s="250" t="s">
        <v>233</v>
      </c>
      <c r="E2177" s="251" t="s">
        <v>4334</v>
      </c>
      <c r="F2177" s="0" t="n">
        <v>14.89</v>
      </c>
    </row>
    <row r="2178" customFormat="false" ht="15" hidden="false" customHeight="false" outlineLevel="0" collapsed="false">
      <c r="A2178" s="250" t="n">
        <v>43476</v>
      </c>
      <c r="B2178" s="250" t="s">
        <v>4337</v>
      </c>
      <c r="C2178" s="250" t="s">
        <v>578</v>
      </c>
      <c r="D2178" s="250" t="s">
        <v>233</v>
      </c>
      <c r="E2178" s="251" t="s">
        <v>4334</v>
      </c>
      <c r="F2178" s="0" t="n">
        <v>10.65</v>
      </c>
    </row>
    <row r="2179" customFormat="false" ht="15" hidden="false" customHeight="false" outlineLevel="0" collapsed="false">
      <c r="A2179" s="250" t="n">
        <v>43465</v>
      </c>
      <c r="B2179" s="250" t="s">
        <v>4338</v>
      </c>
      <c r="C2179" s="250" t="s">
        <v>575</v>
      </c>
      <c r="D2179" s="250" t="s">
        <v>233</v>
      </c>
      <c r="E2179" s="251" t="s">
        <v>4339</v>
      </c>
      <c r="F2179" s="0" t="n">
        <v>7.25</v>
      </c>
    </row>
    <row r="2180" customFormat="false" ht="15" hidden="false" customHeight="false" outlineLevel="0" collapsed="false">
      <c r="A2180" s="250" t="n">
        <v>43477</v>
      </c>
      <c r="B2180" s="250" t="s">
        <v>4340</v>
      </c>
      <c r="C2180" s="250" t="s">
        <v>578</v>
      </c>
      <c r="D2180" s="250" t="s">
        <v>233</v>
      </c>
      <c r="E2180" s="251" t="s">
        <v>4341</v>
      </c>
      <c r="F2180" s="0" t="n">
        <v>20.97</v>
      </c>
    </row>
    <row r="2181" customFormat="false" ht="15" hidden="false" customHeight="false" outlineLevel="0" collapsed="false">
      <c r="A2181" s="250" t="n">
        <v>43466</v>
      </c>
      <c r="B2181" s="250" t="s">
        <v>4342</v>
      </c>
      <c r="C2181" s="250" t="s">
        <v>575</v>
      </c>
      <c r="D2181" s="250" t="s">
        <v>233</v>
      </c>
      <c r="E2181" s="251" t="s">
        <v>4343</v>
      </c>
      <c r="F2181" s="0" t="n">
        <v>14.77</v>
      </c>
    </row>
    <row r="2182" customFormat="false" ht="15" hidden="false" customHeight="false" outlineLevel="0" collapsed="false">
      <c r="A2182" s="250" t="n">
        <v>43478</v>
      </c>
      <c r="B2182" s="250" t="s">
        <v>4344</v>
      </c>
      <c r="C2182" s="250" t="s">
        <v>578</v>
      </c>
      <c r="D2182" s="250" t="s">
        <v>233</v>
      </c>
      <c r="E2182" s="251" t="s">
        <v>4345</v>
      </c>
      <c r="F2182" s="0" t="n">
        <v>2612.36</v>
      </c>
    </row>
    <row r="2183" customFormat="false" ht="15" hidden="false" customHeight="false" outlineLevel="0" collapsed="false">
      <c r="A2183" s="250" t="n">
        <v>43467</v>
      </c>
      <c r="B2183" s="250" t="s">
        <v>4346</v>
      </c>
      <c r="C2183" s="250" t="s">
        <v>575</v>
      </c>
      <c r="D2183" s="250" t="s">
        <v>233</v>
      </c>
      <c r="E2183" s="251" t="s">
        <v>2608</v>
      </c>
      <c r="F2183" s="0" t="n">
        <v>2.73</v>
      </c>
    </row>
    <row r="2184" customFormat="false" ht="15" hidden="false" customHeight="false" outlineLevel="0" collapsed="false">
      <c r="A2184" s="250" t="n">
        <v>43479</v>
      </c>
      <c r="B2184" s="250" t="s">
        <v>4347</v>
      </c>
      <c r="C2184" s="250" t="s">
        <v>578</v>
      </c>
      <c r="D2184" s="250" t="s">
        <v>233</v>
      </c>
      <c r="E2184" s="251" t="s">
        <v>4348</v>
      </c>
      <c r="F2184" s="0" t="n">
        <v>0.35</v>
      </c>
    </row>
    <row r="2185" customFormat="false" ht="15" hidden="false" customHeight="false" outlineLevel="0" collapsed="false">
      <c r="A2185" s="250" t="n">
        <v>43468</v>
      </c>
      <c r="B2185" s="250" t="s">
        <v>4349</v>
      </c>
      <c r="C2185" s="250" t="s">
        <v>575</v>
      </c>
      <c r="D2185" s="250" t="s">
        <v>233</v>
      </c>
      <c r="E2185" s="251" t="s">
        <v>1492</v>
      </c>
      <c r="F2185" s="0" t="n">
        <v>65.94</v>
      </c>
    </row>
    <row r="2186" customFormat="false" ht="15" hidden="false" customHeight="false" outlineLevel="0" collapsed="false">
      <c r="A2186" s="250" t="n">
        <v>43480</v>
      </c>
      <c r="B2186" s="250" t="s">
        <v>4350</v>
      </c>
      <c r="C2186" s="250" t="s">
        <v>578</v>
      </c>
      <c r="D2186" s="250" t="s">
        <v>233</v>
      </c>
      <c r="E2186" s="251" t="s">
        <v>4351</v>
      </c>
      <c r="F2186" s="0" t="n">
        <v>29.4</v>
      </c>
    </row>
    <row r="2187" customFormat="false" ht="15" hidden="false" customHeight="false" outlineLevel="0" collapsed="false">
      <c r="A2187" s="250" t="n">
        <v>43469</v>
      </c>
      <c r="B2187" s="250" t="s">
        <v>4352</v>
      </c>
      <c r="C2187" s="250" t="s">
        <v>575</v>
      </c>
      <c r="D2187" s="250" t="s">
        <v>233</v>
      </c>
      <c r="E2187" s="251" t="s">
        <v>1421</v>
      </c>
      <c r="F2187" s="0" t="n">
        <v>36.35</v>
      </c>
    </row>
    <row r="2188" customFormat="false" ht="15" hidden="false" customHeight="false" outlineLevel="0" collapsed="false">
      <c r="A2188" s="250" t="n">
        <v>43481</v>
      </c>
      <c r="B2188" s="250" t="s">
        <v>4353</v>
      </c>
      <c r="C2188" s="250" t="s">
        <v>578</v>
      </c>
      <c r="D2188" s="250" t="s">
        <v>233</v>
      </c>
      <c r="E2188" s="251" t="s">
        <v>4354</v>
      </c>
      <c r="F2188" s="0" t="n">
        <v>131.25</v>
      </c>
    </row>
    <row r="2189" customFormat="false" ht="15" hidden="false" customHeight="false" outlineLevel="0" collapsed="false">
      <c r="A2189" s="250" t="n">
        <v>3119</v>
      </c>
      <c r="B2189" s="250" t="s">
        <v>4355</v>
      </c>
      <c r="C2189" s="250" t="s">
        <v>232</v>
      </c>
      <c r="D2189" s="250" t="s">
        <v>236</v>
      </c>
      <c r="E2189" s="251" t="s">
        <v>926</v>
      </c>
      <c r="F2189" s="0" t="n">
        <v>415.38</v>
      </c>
    </row>
    <row r="2190" customFormat="false" ht="15" hidden="false" customHeight="false" outlineLevel="0" collapsed="false">
      <c r="A2190" s="250" t="n">
        <v>3122</v>
      </c>
      <c r="B2190" s="250" t="s">
        <v>4356</v>
      </c>
      <c r="C2190" s="250" t="s">
        <v>232</v>
      </c>
      <c r="D2190" s="250" t="s">
        <v>236</v>
      </c>
      <c r="E2190" s="251" t="s">
        <v>3630</v>
      </c>
      <c r="F2190" s="0" t="n">
        <v>450</v>
      </c>
    </row>
    <row r="2191" customFormat="false" ht="15" hidden="false" customHeight="false" outlineLevel="0" collapsed="false">
      <c r="A2191" s="250" t="n">
        <v>3121</v>
      </c>
      <c r="B2191" s="250" t="s">
        <v>4357</v>
      </c>
      <c r="C2191" s="250" t="s">
        <v>232</v>
      </c>
      <c r="D2191" s="250" t="s">
        <v>236</v>
      </c>
      <c r="E2191" s="251" t="s">
        <v>3632</v>
      </c>
      <c r="F2191" s="0" t="n">
        <v>207.69</v>
      </c>
    </row>
    <row r="2192" customFormat="false" ht="15" hidden="false" customHeight="false" outlineLevel="0" collapsed="false">
      <c r="A2192" s="250" t="n">
        <v>3120</v>
      </c>
      <c r="B2192" s="250" t="s">
        <v>4358</v>
      </c>
      <c r="C2192" s="250" t="s">
        <v>232</v>
      </c>
      <c r="D2192" s="250" t="s">
        <v>236</v>
      </c>
      <c r="E2192" s="251" t="s">
        <v>2792</v>
      </c>
      <c r="F2192" s="0" t="n">
        <v>126.92</v>
      </c>
    </row>
    <row r="2193" customFormat="false" ht="15" hidden="false" customHeight="false" outlineLevel="0" collapsed="false">
      <c r="A2193" s="250" t="n">
        <v>11455</v>
      </c>
      <c r="B2193" s="250" t="s">
        <v>4359</v>
      </c>
      <c r="C2193" s="250" t="s">
        <v>232</v>
      </c>
      <c r="D2193" s="250" t="s">
        <v>236</v>
      </c>
      <c r="E2193" s="251" t="s">
        <v>446</v>
      </c>
      <c r="F2193" s="0" t="n">
        <v>150</v>
      </c>
    </row>
    <row r="2194" customFormat="false" ht="15" hidden="false" customHeight="false" outlineLevel="0" collapsed="false">
      <c r="A2194" s="250" t="n">
        <v>11456</v>
      </c>
      <c r="B2194" s="250" t="s">
        <v>4360</v>
      </c>
      <c r="C2194" s="250" t="s">
        <v>232</v>
      </c>
      <c r="D2194" s="250" t="s">
        <v>236</v>
      </c>
      <c r="E2194" s="251" t="s">
        <v>3018</v>
      </c>
      <c r="F2194" s="0" t="n">
        <v>178.84</v>
      </c>
    </row>
    <row r="2195" customFormat="false" ht="15" hidden="false" customHeight="false" outlineLevel="0" collapsed="false">
      <c r="A2195" s="250" t="n">
        <v>3107</v>
      </c>
      <c r="B2195" s="250" t="s">
        <v>4361</v>
      </c>
      <c r="C2195" s="250" t="s">
        <v>232</v>
      </c>
      <c r="D2195" s="250" t="s">
        <v>236</v>
      </c>
      <c r="E2195" s="251" t="s">
        <v>1629</v>
      </c>
      <c r="F2195" s="0" t="n">
        <v>150.31</v>
      </c>
    </row>
    <row r="2196" customFormat="false" ht="15" hidden="false" customHeight="false" outlineLevel="0" collapsed="false">
      <c r="A2196" s="250" t="n">
        <v>43583</v>
      </c>
      <c r="B2196" s="250" t="s">
        <v>4362</v>
      </c>
      <c r="C2196" s="250" t="s">
        <v>232</v>
      </c>
      <c r="D2196" s="250" t="s">
        <v>236</v>
      </c>
      <c r="E2196" s="251" t="s">
        <v>4363</v>
      </c>
      <c r="F2196" s="0" t="n">
        <v>30.05</v>
      </c>
    </row>
    <row r="2197" customFormat="false" ht="15" hidden="false" customHeight="false" outlineLevel="0" collapsed="false">
      <c r="A2197" s="250" t="n">
        <v>43586</v>
      </c>
      <c r="B2197" s="250" t="s">
        <v>4364</v>
      </c>
      <c r="C2197" s="250" t="s">
        <v>232</v>
      </c>
      <c r="D2197" s="250" t="s">
        <v>236</v>
      </c>
      <c r="E2197" s="251" t="s">
        <v>4365</v>
      </c>
      <c r="F2197" s="0" t="n">
        <v>94.89</v>
      </c>
    </row>
    <row r="2198" customFormat="false" ht="15" hidden="false" customHeight="false" outlineLevel="0" collapsed="false">
      <c r="A2198" s="250" t="n">
        <v>11461</v>
      </c>
      <c r="B2198" s="250" t="s">
        <v>4366</v>
      </c>
      <c r="C2198" s="250" t="s">
        <v>232</v>
      </c>
      <c r="D2198" s="250" t="s">
        <v>236</v>
      </c>
      <c r="E2198" s="251" t="s">
        <v>4367</v>
      </c>
      <c r="F2198" s="0" t="n">
        <v>123.57</v>
      </c>
    </row>
    <row r="2199" customFormat="false" ht="15" hidden="false" customHeight="false" outlineLevel="0" collapsed="false">
      <c r="A2199" s="250" t="n">
        <v>43587</v>
      </c>
      <c r="B2199" s="250" t="s">
        <v>4368</v>
      </c>
      <c r="C2199" s="250" t="s">
        <v>232</v>
      </c>
      <c r="D2199" s="250" t="s">
        <v>236</v>
      </c>
      <c r="E2199" s="251" t="s">
        <v>3435</v>
      </c>
      <c r="F2199" s="0" t="n">
        <v>31.13</v>
      </c>
    </row>
    <row r="2200" customFormat="false" ht="15" hidden="false" customHeight="false" outlineLevel="0" collapsed="false">
      <c r="A2200" s="250" t="n">
        <v>3106</v>
      </c>
      <c r="B2200" s="250" t="s">
        <v>4369</v>
      </c>
      <c r="C2200" s="250" t="s">
        <v>232</v>
      </c>
      <c r="D2200" s="250" t="s">
        <v>236</v>
      </c>
      <c r="E2200" s="251" t="s">
        <v>4370</v>
      </c>
      <c r="F2200" s="0" t="n">
        <v>78.09</v>
      </c>
    </row>
    <row r="2201" customFormat="false" ht="15" hidden="false" customHeight="false" outlineLevel="0" collapsed="false">
      <c r="A2201" s="250" t="n">
        <v>44539</v>
      </c>
      <c r="B2201" s="250" t="s">
        <v>4371</v>
      </c>
      <c r="C2201" s="250" t="s">
        <v>352</v>
      </c>
      <c r="D2201" s="250" t="s">
        <v>244</v>
      </c>
      <c r="E2201" s="251" t="s">
        <v>4372</v>
      </c>
      <c r="F2201" s="0" t="n">
        <v>6.6</v>
      </c>
    </row>
    <row r="2202" customFormat="false" ht="15" hidden="false" customHeight="false" outlineLevel="0" collapsed="false">
      <c r="A2202" s="250" t="n">
        <v>3123</v>
      </c>
      <c r="B2202" s="250" t="s">
        <v>4373</v>
      </c>
      <c r="C2202" s="250" t="s">
        <v>352</v>
      </c>
      <c r="D2202" s="250" t="s">
        <v>244</v>
      </c>
      <c r="E2202" s="251" t="s">
        <v>4374</v>
      </c>
      <c r="F2202" s="0" t="n">
        <v>10.59</v>
      </c>
    </row>
    <row r="2203" customFormat="false" ht="15" hidden="false" customHeight="false" outlineLevel="0" collapsed="false">
      <c r="A2203" s="250" t="n">
        <v>38125</v>
      </c>
      <c r="B2203" s="250" t="s">
        <v>4375</v>
      </c>
      <c r="C2203" s="250" t="s">
        <v>352</v>
      </c>
      <c r="D2203" s="250" t="s">
        <v>236</v>
      </c>
      <c r="E2203" s="251" t="s">
        <v>1819</v>
      </c>
      <c r="F2203" s="0" t="n">
        <v>3.49</v>
      </c>
    </row>
    <row r="2204" customFormat="false" ht="15" hidden="false" customHeight="false" outlineLevel="0" collapsed="false">
      <c r="A2204" s="250" t="n">
        <v>39014</v>
      </c>
      <c r="B2204" s="250" t="s">
        <v>4376</v>
      </c>
      <c r="C2204" s="250" t="s">
        <v>352</v>
      </c>
      <c r="D2204" s="250" t="s">
        <v>236</v>
      </c>
      <c r="E2204" s="251" t="s">
        <v>4377</v>
      </c>
      <c r="F2204" s="0" t="n">
        <v>3.99</v>
      </c>
    </row>
    <row r="2205" customFormat="false" ht="15" hidden="false" customHeight="false" outlineLevel="0" collapsed="false">
      <c r="A2205" s="250" t="n">
        <v>39365</v>
      </c>
      <c r="B2205" s="250" t="s">
        <v>4378</v>
      </c>
      <c r="C2205" s="250" t="s">
        <v>232</v>
      </c>
      <c r="D2205" s="250" t="s">
        <v>236</v>
      </c>
      <c r="E2205" s="251" t="s">
        <v>4379</v>
      </c>
      <c r="F2205" s="0" t="n">
        <v>5.28</v>
      </c>
    </row>
    <row r="2206" customFormat="false" ht="15" hidden="false" customHeight="false" outlineLevel="0" collapsed="false">
      <c r="A2206" s="250" t="n">
        <v>39366</v>
      </c>
      <c r="B2206" s="250" t="s">
        <v>4380</v>
      </c>
      <c r="C2206" s="250" t="s">
        <v>232</v>
      </c>
      <c r="D2206" s="250" t="s">
        <v>236</v>
      </c>
      <c r="E2206" s="251" t="s">
        <v>4381</v>
      </c>
      <c r="F2206" s="0" t="n">
        <v>6.6</v>
      </c>
    </row>
    <row r="2207" customFormat="false" ht="15" hidden="false" customHeight="false" outlineLevel="0" collapsed="false">
      <c r="A2207" s="250" t="n">
        <v>39367</v>
      </c>
      <c r="B2207" s="250" t="s">
        <v>4382</v>
      </c>
      <c r="C2207" s="250" t="s">
        <v>232</v>
      </c>
      <c r="D2207" s="250" t="s">
        <v>236</v>
      </c>
      <c r="E2207" s="251" t="s">
        <v>4383</v>
      </c>
      <c r="F2207" s="0" t="n">
        <v>197.84</v>
      </c>
    </row>
    <row r="2208" customFormat="false" ht="15" hidden="false" customHeight="false" outlineLevel="0" collapsed="false">
      <c r="A2208" s="250" t="n">
        <v>37394</v>
      </c>
      <c r="B2208" s="250" t="s">
        <v>4384</v>
      </c>
      <c r="C2208" s="250" t="s">
        <v>4385</v>
      </c>
      <c r="D2208" s="250" t="s">
        <v>244</v>
      </c>
      <c r="E2208" s="251" t="s">
        <v>4386</v>
      </c>
      <c r="F2208" s="0" t="n">
        <v>8.68</v>
      </c>
    </row>
    <row r="2209" customFormat="false" ht="15" hidden="false" customHeight="false" outlineLevel="0" collapsed="false">
      <c r="A2209" s="250" t="n">
        <v>14146</v>
      </c>
      <c r="B2209" s="250" t="s">
        <v>4387</v>
      </c>
      <c r="C2209" s="250" t="s">
        <v>4385</v>
      </c>
      <c r="D2209" s="250" t="s">
        <v>244</v>
      </c>
      <c r="E2209" s="251" t="s">
        <v>482</v>
      </c>
      <c r="F2209" s="0" t="n">
        <v>56.68</v>
      </c>
    </row>
    <row r="2210" customFormat="false" ht="15" hidden="false" customHeight="false" outlineLevel="0" collapsed="false">
      <c r="A2210" s="250" t="n">
        <v>38134</v>
      </c>
      <c r="B2210" s="250" t="s">
        <v>4388</v>
      </c>
      <c r="C2210" s="250" t="s">
        <v>352</v>
      </c>
      <c r="D2210" s="250" t="s">
        <v>236</v>
      </c>
      <c r="E2210" s="251" t="s">
        <v>4389</v>
      </c>
      <c r="F2210" s="0" t="n">
        <v>59.16</v>
      </c>
    </row>
    <row r="2211" customFormat="false" ht="15" hidden="false" customHeight="false" outlineLevel="0" collapsed="false">
      <c r="A2211" s="250" t="n">
        <v>38132</v>
      </c>
      <c r="B2211" s="250" t="s">
        <v>4390</v>
      </c>
      <c r="C2211" s="250" t="s">
        <v>352</v>
      </c>
      <c r="D2211" s="250" t="s">
        <v>236</v>
      </c>
      <c r="E2211" s="251" t="s">
        <v>4391</v>
      </c>
      <c r="F2211" s="0" t="n">
        <v>17.85</v>
      </c>
    </row>
    <row r="2212" customFormat="false" ht="15" hidden="false" customHeight="false" outlineLevel="0" collapsed="false">
      <c r="A2212" s="250" t="n">
        <v>38133</v>
      </c>
      <c r="B2212" s="250" t="s">
        <v>4392</v>
      </c>
      <c r="C2212" s="250" t="s">
        <v>352</v>
      </c>
      <c r="D2212" s="250" t="s">
        <v>236</v>
      </c>
      <c r="E2212" s="251" t="s">
        <v>4393</v>
      </c>
      <c r="F2212" s="0" t="n">
        <v>36.66</v>
      </c>
    </row>
    <row r="2213" customFormat="false" ht="15" hidden="false" customHeight="false" outlineLevel="0" collapsed="false">
      <c r="A2213" s="250" t="n">
        <v>938</v>
      </c>
      <c r="B2213" s="250" t="s">
        <v>4394</v>
      </c>
      <c r="C2213" s="250" t="s">
        <v>253</v>
      </c>
      <c r="D2213" s="250" t="s">
        <v>236</v>
      </c>
      <c r="E2213" s="251" t="s">
        <v>4395</v>
      </c>
      <c r="F2213" s="0" t="n">
        <v>33.63</v>
      </c>
    </row>
    <row r="2214" customFormat="false" ht="15" hidden="false" customHeight="false" outlineLevel="0" collapsed="false">
      <c r="A2214" s="250" t="n">
        <v>937</v>
      </c>
      <c r="B2214" s="250" t="s">
        <v>4396</v>
      </c>
      <c r="C2214" s="250" t="s">
        <v>253</v>
      </c>
      <c r="D2214" s="250" t="s">
        <v>236</v>
      </c>
      <c r="E2214" s="251" t="s">
        <v>4397</v>
      </c>
      <c r="F2214" s="0" t="n">
        <v>58.65</v>
      </c>
    </row>
    <row r="2215" customFormat="false" ht="15" hidden="false" customHeight="false" outlineLevel="0" collapsed="false">
      <c r="A2215" s="250" t="n">
        <v>939</v>
      </c>
      <c r="B2215" s="250" t="s">
        <v>4398</v>
      </c>
      <c r="C2215" s="250" t="s">
        <v>253</v>
      </c>
      <c r="D2215" s="250" t="s">
        <v>236</v>
      </c>
      <c r="E2215" s="251" t="s">
        <v>918</v>
      </c>
      <c r="F2215" s="0" t="n">
        <v>49</v>
      </c>
    </row>
    <row r="2216" customFormat="false" ht="15" hidden="false" customHeight="false" outlineLevel="0" collapsed="false">
      <c r="A2216" s="250" t="n">
        <v>944</v>
      </c>
      <c r="B2216" s="250" t="s">
        <v>4399</v>
      </c>
      <c r="C2216" s="250" t="s">
        <v>253</v>
      </c>
      <c r="D2216" s="250" t="s">
        <v>236</v>
      </c>
      <c r="E2216" s="251" t="s">
        <v>4400</v>
      </c>
      <c r="F2216" s="0" t="n">
        <v>74.16</v>
      </c>
    </row>
    <row r="2217" customFormat="false" ht="15" hidden="false" customHeight="false" outlineLevel="0" collapsed="false">
      <c r="A2217" s="250" t="n">
        <v>940</v>
      </c>
      <c r="B2217" s="250" t="s">
        <v>4401</v>
      </c>
      <c r="C2217" s="250" t="s">
        <v>253</v>
      </c>
      <c r="D2217" s="250" t="s">
        <v>236</v>
      </c>
      <c r="E2217" s="251" t="s">
        <v>436</v>
      </c>
      <c r="F2217" s="0" t="n">
        <v>46.43</v>
      </c>
    </row>
    <row r="2218" customFormat="false" ht="15" hidden="false" customHeight="false" outlineLevel="0" collapsed="false">
      <c r="A2218" s="250" t="n">
        <v>936</v>
      </c>
      <c r="B2218" s="250" t="s">
        <v>4402</v>
      </c>
      <c r="C2218" s="250" t="s">
        <v>253</v>
      </c>
      <c r="D2218" s="250" t="s">
        <v>236</v>
      </c>
      <c r="E2218" s="251" t="s">
        <v>4403</v>
      </c>
      <c r="F2218" s="0" t="n">
        <v>26.99</v>
      </c>
    </row>
    <row r="2219" customFormat="false" ht="15" hidden="false" customHeight="false" outlineLevel="0" collapsed="false">
      <c r="A2219" s="250" t="n">
        <v>935</v>
      </c>
      <c r="B2219" s="250" t="s">
        <v>4404</v>
      </c>
      <c r="C2219" s="250" t="s">
        <v>253</v>
      </c>
      <c r="D2219" s="250" t="s">
        <v>236</v>
      </c>
      <c r="E2219" s="251" t="s">
        <v>4405</v>
      </c>
      <c r="F2219" s="0" t="n">
        <v>67.19</v>
      </c>
    </row>
    <row r="2220" customFormat="false" ht="15" hidden="false" customHeight="false" outlineLevel="0" collapsed="false">
      <c r="A2220" s="250" t="n">
        <v>44397</v>
      </c>
      <c r="B2220" s="250" t="s">
        <v>4406</v>
      </c>
      <c r="C2220" s="250" t="s">
        <v>253</v>
      </c>
      <c r="D2220" s="250" t="s">
        <v>236</v>
      </c>
      <c r="E2220" s="251" t="s">
        <v>4407</v>
      </c>
      <c r="F2220" s="0" t="n">
        <v>47.36</v>
      </c>
    </row>
    <row r="2221" customFormat="false" ht="15" hidden="false" customHeight="false" outlineLevel="0" collapsed="false">
      <c r="A2221" s="250" t="n">
        <v>406</v>
      </c>
      <c r="B2221" s="250" t="s">
        <v>4408</v>
      </c>
      <c r="C2221" s="250" t="s">
        <v>232</v>
      </c>
      <c r="D2221" s="250" t="s">
        <v>236</v>
      </c>
      <c r="E2221" s="251" t="s">
        <v>4409</v>
      </c>
      <c r="F2221" s="0" t="n">
        <v>39.62</v>
      </c>
    </row>
    <row r="2222" customFormat="false" ht="15" hidden="false" customHeight="false" outlineLevel="0" collapsed="false">
      <c r="A2222" s="250" t="n">
        <v>42529</v>
      </c>
      <c r="B2222" s="250" t="s">
        <v>4410</v>
      </c>
      <c r="C2222" s="250" t="s">
        <v>253</v>
      </c>
      <c r="D2222" s="250" t="s">
        <v>244</v>
      </c>
      <c r="E2222" s="251" t="s">
        <v>3105</v>
      </c>
      <c r="F2222" s="0" t="n">
        <v>65.84</v>
      </c>
    </row>
    <row r="2223" customFormat="false" ht="15" hidden="false" customHeight="false" outlineLevel="0" collapsed="false">
      <c r="A2223" s="250" t="n">
        <v>39634</v>
      </c>
      <c r="B2223" s="250" t="s">
        <v>4411</v>
      </c>
      <c r="C2223" s="250" t="s">
        <v>253</v>
      </c>
      <c r="D2223" s="250" t="s">
        <v>236</v>
      </c>
      <c r="E2223" s="251" t="s">
        <v>996</v>
      </c>
      <c r="F2223" s="0" t="n">
        <v>28.37</v>
      </c>
    </row>
    <row r="2224" customFormat="false" ht="15" hidden="false" customHeight="false" outlineLevel="0" collapsed="false">
      <c r="A2224" s="250" t="n">
        <v>39701</v>
      </c>
      <c r="B2224" s="250" t="s">
        <v>4412</v>
      </c>
      <c r="C2224" s="250" t="s">
        <v>232</v>
      </c>
      <c r="D2224" s="250" t="s">
        <v>236</v>
      </c>
      <c r="E2224" s="251" t="s">
        <v>4413</v>
      </c>
      <c r="F2224" s="0" t="n">
        <v>32.69</v>
      </c>
    </row>
    <row r="2225" customFormat="false" ht="15" hidden="false" customHeight="false" outlineLevel="0" collapsed="false">
      <c r="A2225" s="250" t="n">
        <v>12815</v>
      </c>
      <c r="B2225" s="250" t="s">
        <v>4414</v>
      </c>
      <c r="C2225" s="250" t="s">
        <v>232</v>
      </c>
      <c r="D2225" s="250" t="s">
        <v>236</v>
      </c>
      <c r="E2225" s="251" t="s">
        <v>3233</v>
      </c>
      <c r="F2225" s="0" t="n">
        <v>44.57</v>
      </c>
    </row>
    <row r="2226" customFormat="false" ht="15" hidden="false" customHeight="false" outlineLevel="0" collapsed="false">
      <c r="A2226" s="250" t="n">
        <v>407</v>
      </c>
      <c r="B2226" s="250" t="s">
        <v>4415</v>
      </c>
      <c r="C2226" s="250" t="s">
        <v>352</v>
      </c>
      <c r="D2226" s="250" t="s">
        <v>244</v>
      </c>
      <c r="E2226" s="251" t="s">
        <v>4416</v>
      </c>
      <c r="F2226" s="0" t="n">
        <v>10</v>
      </c>
    </row>
    <row r="2227" customFormat="false" ht="15" hidden="false" customHeight="false" outlineLevel="0" collapsed="false">
      <c r="A2227" s="250" t="n">
        <v>39431</v>
      </c>
      <c r="B2227" s="250" t="s">
        <v>4417</v>
      </c>
      <c r="C2227" s="250" t="s">
        <v>253</v>
      </c>
      <c r="D2227" s="250" t="s">
        <v>236</v>
      </c>
      <c r="E2227" s="251" t="s">
        <v>4418</v>
      </c>
      <c r="F2227" s="0" t="n">
        <v>11.95</v>
      </c>
    </row>
    <row r="2228" customFormat="false" ht="15" hidden="false" customHeight="false" outlineLevel="0" collapsed="false">
      <c r="A2228" s="250" t="n">
        <v>39432</v>
      </c>
      <c r="B2228" s="250" t="s">
        <v>4419</v>
      </c>
      <c r="C2228" s="250" t="s">
        <v>253</v>
      </c>
      <c r="D2228" s="250" t="s">
        <v>236</v>
      </c>
      <c r="E2228" s="251" t="s">
        <v>4420</v>
      </c>
      <c r="F2228" s="0" t="n">
        <v>49.86</v>
      </c>
    </row>
    <row r="2229" customFormat="false" ht="15" hidden="false" customHeight="false" outlineLevel="0" collapsed="false">
      <c r="A2229" s="250" t="n">
        <v>20111</v>
      </c>
      <c r="B2229" s="250" t="s">
        <v>4421</v>
      </c>
      <c r="C2229" s="250" t="s">
        <v>232</v>
      </c>
      <c r="D2229" s="250" t="s">
        <v>233</v>
      </c>
      <c r="E2229" s="251" t="s">
        <v>689</v>
      </c>
      <c r="F2229" s="0" t="n">
        <v>11.05</v>
      </c>
    </row>
    <row r="2230" customFormat="false" ht="15" hidden="false" customHeight="false" outlineLevel="0" collapsed="false">
      <c r="A2230" s="250" t="n">
        <v>21127</v>
      </c>
      <c r="B2230" s="250" t="s">
        <v>4422</v>
      </c>
      <c r="C2230" s="250" t="s">
        <v>232</v>
      </c>
      <c r="D2230" s="250" t="s">
        <v>236</v>
      </c>
      <c r="E2230" s="251" t="s">
        <v>3428</v>
      </c>
      <c r="F2230" s="0" t="n">
        <v>1.64</v>
      </c>
    </row>
    <row r="2231" customFormat="false" ht="15" hidden="false" customHeight="false" outlineLevel="0" collapsed="false">
      <c r="A2231" s="250" t="n">
        <v>404</v>
      </c>
      <c r="B2231" s="250" t="s">
        <v>4423</v>
      </c>
      <c r="C2231" s="250" t="s">
        <v>253</v>
      </c>
      <c r="D2231" s="250" t="s">
        <v>236</v>
      </c>
      <c r="E2231" s="251" t="s">
        <v>266</v>
      </c>
      <c r="F2231" s="0" t="n">
        <v>2.31</v>
      </c>
    </row>
    <row r="2232" customFormat="false" ht="15" hidden="false" customHeight="false" outlineLevel="0" collapsed="false">
      <c r="A2232" s="250" t="n">
        <v>14151</v>
      </c>
      <c r="B2232" s="250" t="s">
        <v>4424</v>
      </c>
      <c r="C2232" s="250" t="s">
        <v>232</v>
      </c>
      <c r="D2232" s="250" t="s">
        <v>244</v>
      </c>
      <c r="E2232" s="251" t="s">
        <v>4425</v>
      </c>
      <c r="F2232" s="0" t="n">
        <v>3.58</v>
      </c>
    </row>
    <row r="2233" customFormat="false" ht="15" hidden="false" customHeight="false" outlineLevel="0" collapsed="false">
      <c r="A2233" s="250" t="n">
        <v>14153</v>
      </c>
      <c r="B2233" s="250" t="s">
        <v>4426</v>
      </c>
      <c r="C2233" s="250" t="s">
        <v>232</v>
      </c>
      <c r="D2233" s="250" t="s">
        <v>244</v>
      </c>
      <c r="E2233" s="251" t="s">
        <v>4427</v>
      </c>
      <c r="F2233" s="0" t="n">
        <v>5.65</v>
      </c>
    </row>
    <row r="2234" customFormat="false" ht="15" hidden="false" customHeight="false" outlineLevel="0" collapsed="false">
      <c r="A2234" s="250" t="n">
        <v>14152</v>
      </c>
      <c r="B2234" s="250" t="s">
        <v>4428</v>
      </c>
      <c r="C2234" s="250" t="s">
        <v>232</v>
      </c>
      <c r="D2234" s="250" t="s">
        <v>244</v>
      </c>
      <c r="E2234" s="251" t="s">
        <v>4429</v>
      </c>
      <c r="F2234" s="0" t="n">
        <v>7.91</v>
      </c>
    </row>
    <row r="2235" customFormat="false" ht="15" hidden="false" customHeight="false" outlineLevel="0" collapsed="false">
      <c r="A2235" s="250" t="n">
        <v>14154</v>
      </c>
      <c r="B2235" s="250" t="s">
        <v>4430</v>
      </c>
      <c r="C2235" s="250" t="s">
        <v>232</v>
      </c>
      <c r="D2235" s="250" t="s">
        <v>244</v>
      </c>
      <c r="E2235" s="251" t="s">
        <v>4431</v>
      </c>
      <c r="F2235" s="0" t="n">
        <v>19.88</v>
      </c>
    </row>
    <row r="2236" customFormat="false" ht="15" hidden="false" customHeight="false" outlineLevel="0" collapsed="false">
      <c r="A2236" s="250" t="n">
        <v>3146</v>
      </c>
      <c r="B2236" s="250" t="s">
        <v>4432</v>
      </c>
      <c r="C2236" s="250" t="s">
        <v>232</v>
      </c>
      <c r="D2236" s="250" t="s">
        <v>233</v>
      </c>
      <c r="E2236" s="251" t="s">
        <v>3978</v>
      </c>
      <c r="F2236" s="0" t="n">
        <v>30.89</v>
      </c>
    </row>
    <row r="2237" customFormat="false" ht="15" hidden="false" customHeight="false" outlineLevel="0" collapsed="false">
      <c r="A2237" s="250" t="n">
        <v>3143</v>
      </c>
      <c r="B2237" s="250" t="s">
        <v>4433</v>
      </c>
      <c r="C2237" s="250" t="s">
        <v>232</v>
      </c>
      <c r="D2237" s="250" t="s">
        <v>236</v>
      </c>
      <c r="E2237" s="251" t="s">
        <v>4434</v>
      </c>
      <c r="F2237" s="0" t="n">
        <v>20.19</v>
      </c>
    </row>
    <row r="2238" customFormat="false" ht="15" hidden="false" customHeight="false" outlineLevel="0" collapsed="false">
      <c r="A2238" s="250" t="n">
        <v>3148</v>
      </c>
      <c r="B2238" s="250" t="s">
        <v>4435</v>
      </c>
      <c r="C2238" s="250" t="s">
        <v>232</v>
      </c>
      <c r="D2238" s="250" t="s">
        <v>236</v>
      </c>
      <c r="E2238" s="251" t="s">
        <v>4436</v>
      </c>
      <c r="F2238" s="0" t="n">
        <v>17.69</v>
      </c>
    </row>
    <row r="2239" customFormat="false" ht="15" hidden="false" customHeight="false" outlineLevel="0" collapsed="false">
      <c r="A2239" s="250" t="n">
        <v>4310</v>
      </c>
      <c r="B2239" s="250" t="s">
        <v>4437</v>
      </c>
      <c r="C2239" s="250" t="s">
        <v>232</v>
      </c>
      <c r="D2239" s="250" t="s">
        <v>236</v>
      </c>
      <c r="E2239" s="251" t="s">
        <v>4438</v>
      </c>
      <c r="F2239" s="0" t="n">
        <v>21.19</v>
      </c>
    </row>
    <row r="2240" customFormat="false" ht="15" hidden="false" customHeight="false" outlineLevel="0" collapsed="false">
      <c r="A2240" s="250" t="n">
        <v>4311</v>
      </c>
      <c r="B2240" s="250" t="s">
        <v>4439</v>
      </c>
      <c r="C2240" s="250" t="s">
        <v>232</v>
      </c>
      <c r="D2240" s="250" t="s">
        <v>236</v>
      </c>
      <c r="E2240" s="251" t="s">
        <v>4440</v>
      </c>
      <c r="F2240" s="0" t="n">
        <v>0.04</v>
      </c>
    </row>
    <row r="2241" customFormat="false" ht="15" hidden="false" customHeight="false" outlineLevel="0" collapsed="false">
      <c r="A2241" s="250" t="n">
        <v>4312</v>
      </c>
      <c r="B2241" s="250" t="s">
        <v>4441</v>
      </c>
      <c r="C2241" s="250" t="s">
        <v>232</v>
      </c>
      <c r="D2241" s="250" t="s">
        <v>236</v>
      </c>
      <c r="E2241" s="251" t="s">
        <v>298</v>
      </c>
      <c r="F2241" s="0" t="n">
        <v>7.37</v>
      </c>
    </row>
    <row r="2242" customFormat="false" ht="15" hidden="false" customHeight="false" outlineLevel="0" collapsed="false">
      <c r="A2242" s="250" t="n">
        <v>13261</v>
      </c>
      <c r="B2242" s="250" t="s">
        <v>4442</v>
      </c>
      <c r="C2242" s="250" t="s">
        <v>232</v>
      </c>
      <c r="D2242" s="250" t="s">
        <v>236</v>
      </c>
      <c r="E2242" s="251" t="s">
        <v>4443</v>
      </c>
      <c r="F2242" s="0" t="n">
        <v>0.34</v>
      </c>
    </row>
    <row r="2243" customFormat="false" ht="15" hidden="false" customHeight="false" outlineLevel="0" collapsed="false">
      <c r="A2243" s="250" t="n">
        <v>3255</v>
      </c>
      <c r="B2243" s="250" t="s">
        <v>4444</v>
      </c>
      <c r="C2243" s="250" t="s">
        <v>232</v>
      </c>
      <c r="D2243" s="250" t="s">
        <v>236</v>
      </c>
      <c r="E2243" s="251" t="s">
        <v>4260</v>
      </c>
      <c r="F2243" s="0" t="n">
        <v>64.51</v>
      </c>
    </row>
    <row r="2244" customFormat="false" ht="15" hidden="false" customHeight="false" outlineLevel="0" collapsed="false">
      <c r="A2244" s="250" t="n">
        <v>3254</v>
      </c>
      <c r="B2244" s="250" t="s">
        <v>4445</v>
      </c>
      <c r="C2244" s="250" t="s">
        <v>232</v>
      </c>
      <c r="D2244" s="250" t="s">
        <v>236</v>
      </c>
      <c r="E2244" s="251" t="s">
        <v>4446</v>
      </c>
      <c r="F2244" s="0" t="n">
        <v>0.55</v>
      </c>
    </row>
    <row r="2245" customFormat="false" ht="15" hidden="false" customHeight="false" outlineLevel="0" collapsed="false">
      <c r="A2245" s="250" t="n">
        <v>3259</v>
      </c>
      <c r="B2245" s="250" t="s">
        <v>4447</v>
      </c>
      <c r="C2245" s="250" t="s">
        <v>232</v>
      </c>
      <c r="D2245" s="250" t="s">
        <v>236</v>
      </c>
      <c r="E2245" s="251" t="s">
        <v>3530</v>
      </c>
      <c r="F2245" s="0" t="n">
        <v>103.89</v>
      </c>
    </row>
    <row r="2246" customFormat="false" ht="15" hidden="false" customHeight="false" outlineLevel="0" collapsed="false">
      <c r="A2246" s="250" t="n">
        <v>3258</v>
      </c>
      <c r="B2246" s="250" t="s">
        <v>4448</v>
      </c>
      <c r="C2246" s="250" t="s">
        <v>232</v>
      </c>
      <c r="D2246" s="250" t="s">
        <v>236</v>
      </c>
      <c r="E2246" s="251" t="s">
        <v>4449</v>
      </c>
      <c r="F2246" s="0" t="n">
        <v>0.24</v>
      </c>
    </row>
    <row r="2247" customFormat="false" ht="15" hidden="false" customHeight="false" outlineLevel="0" collapsed="false">
      <c r="A2247" s="250" t="n">
        <v>3251</v>
      </c>
      <c r="B2247" s="250" t="s">
        <v>4450</v>
      </c>
      <c r="C2247" s="250" t="s">
        <v>232</v>
      </c>
      <c r="D2247" s="250" t="s">
        <v>236</v>
      </c>
      <c r="E2247" s="251" t="s">
        <v>4451</v>
      </c>
      <c r="F2247" s="0" t="n">
        <v>45.78</v>
      </c>
    </row>
    <row r="2248" customFormat="false" ht="15" hidden="false" customHeight="false" outlineLevel="0" collapsed="false">
      <c r="A2248" s="250" t="n">
        <v>3256</v>
      </c>
      <c r="B2248" s="250" t="s">
        <v>4452</v>
      </c>
      <c r="C2248" s="250" t="s">
        <v>232</v>
      </c>
      <c r="D2248" s="250" t="s">
        <v>236</v>
      </c>
      <c r="E2248" s="251" t="s">
        <v>570</v>
      </c>
      <c r="F2248" s="0" t="n">
        <v>0.08</v>
      </c>
    </row>
    <row r="2249" customFormat="false" ht="15" hidden="false" customHeight="false" outlineLevel="0" collapsed="false">
      <c r="A2249" s="250" t="n">
        <v>3261</v>
      </c>
      <c r="B2249" s="250" t="s">
        <v>4453</v>
      </c>
      <c r="C2249" s="250" t="s">
        <v>232</v>
      </c>
      <c r="D2249" s="250" t="s">
        <v>236</v>
      </c>
      <c r="E2249" s="251" t="s">
        <v>4454</v>
      </c>
      <c r="F2249" s="0" t="n">
        <v>14.26</v>
      </c>
    </row>
    <row r="2250" customFormat="false" ht="15" hidden="false" customHeight="false" outlineLevel="0" collapsed="false">
      <c r="A2250" s="250" t="n">
        <v>3260</v>
      </c>
      <c r="B2250" s="250" t="s">
        <v>4455</v>
      </c>
      <c r="C2250" s="250" t="s">
        <v>232</v>
      </c>
      <c r="D2250" s="250" t="s">
        <v>236</v>
      </c>
      <c r="E2250" s="251" t="s">
        <v>2994</v>
      </c>
      <c r="F2250" s="0" t="n">
        <v>0.01</v>
      </c>
    </row>
    <row r="2251" customFormat="false" ht="15" hidden="false" customHeight="false" outlineLevel="0" collapsed="false">
      <c r="A2251" s="250" t="n">
        <v>3272</v>
      </c>
      <c r="B2251" s="250" t="s">
        <v>4456</v>
      </c>
      <c r="C2251" s="250" t="s">
        <v>232</v>
      </c>
      <c r="D2251" s="250" t="s">
        <v>244</v>
      </c>
      <c r="E2251" s="251" t="s">
        <v>4457</v>
      </c>
      <c r="F2251" s="0" t="n">
        <v>1.45</v>
      </c>
    </row>
    <row r="2252" customFormat="false" ht="15" hidden="false" customHeight="false" outlineLevel="0" collapsed="false">
      <c r="A2252" s="250" t="n">
        <v>3265</v>
      </c>
      <c r="B2252" s="250" t="s">
        <v>4458</v>
      </c>
      <c r="C2252" s="250" t="s">
        <v>232</v>
      </c>
      <c r="D2252" s="250" t="s">
        <v>244</v>
      </c>
      <c r="E2252" s="251" t="s">
        <v>4459</v>
      </c>
      <c r="F2252" s="0" t="n">
        <v>0.01</v>
      </c>
    </row>
    <row r="2253" customFormat="false" ht="15" hidden="false" customHeight="false" outlineLevel="0" collapsed="false">
      <c r="A2253" s="250" t="n">
        <v>3262</v>
      </c>
      <c r="B2253" s="250" t="s">
        <v>4460</v>
      </c>
      <c r="C2253" s="250" t="s">
        <v>232</v>
      </c>
      <c r="D2253" s="250" t="s">
        <v>244</v>
      </c>
      <c r="E2253" s="251" t="s">
        <v>4461</v>
      </c>
      <c r="F2253" s="0" t="n">
        <v>0.01</v>
      </c>
    </row>
    <row r="2254" customFormat="false" ht="15" hidden="false" customHeight="false" outlineLevel="0" collapsed="false">
      <c r="A2254" s="250" t="n">
        <v>3264</v>
      </c>
      <c r="B2254" s="250" t="s">
        <v>4462</v>
      </c>
      <c r="C2254" s="250" t="s">
        <v>232</v>
      </c>
      <c r="D2254" s="250" t="s">
        <v>244</v>
      </c>
      <c r="E2254" s="251" t="s">
        <v>4463</v>
      </c>
      <c r="F2254" s="0" t="n">
        <v>0.5</v>
      </c>
    </row>
    <row r="2255" customFormat="false" ht="15" hidden="false" customHeight="false" outlineLevel="0" collapsed="false">
      <c r="A2255" s="250" t="n">
        <v>3267</v>
      </c>
      <c r="B2255" s="250" t="s">
        <v>4464</v>
      </c>
      <c r="C2255" s="250" t="s">
        <v>232</v>
      </c>
      <c r="D2255" s="250" t="s">
        <v>244</v>
      </c>
      <c r="E2255" s="251" t="s">
        <v>4465</v>
      </c>
      <c r="F2255" s="0" t="n">
        <v>94.89</v>
      </c>
    </row>
    <row r="2256" customFormat="false" ht="15" hidden="false" customHeight="false" outlineLevel="0" collapsed="false">
      <c r="A2256" s="250" t="n">
        <v>3266</v>
      </c>
      <c r="B2256" s="250" t="s">
        <v>4466</v>
      </c>
      <c r="C2256" s="250" t="s">
        <v>232</v>
      </c>
      <c r="D2256" s="250" t="s">
        <v>244</v>
      </c>
      <c r="E2256" s="251" t="s">
        <v>4467</v>
      </c>
      <c r="F2256" s="0" t="n">
        <v>1.17</v>
      </c>
    </row>
    <row r="2257" customFormat="false" ht="15" hidden="false" customHeight="false" outlineLevel="0" collapsed="false">
      <c r="A2257" s="250" t="n">
        <v>3263</v>
      </c>
      <c r="B2257" s="250" t="s">
        <v>4468</v>
      </c>
      <c r="C2257" s="250" t="s">
        <v>232</v>
      </c>
      <c r="D2257" s="250" t="s">
        <v>244</v>
      </c>
      <c r="E2257" s="251" t="s">
        <v>4469</v>
      </c>
      <c r="F2257" s="0" t="n">
        <v>220.02</v>
      </c>
    </row>
    <row r="2258" customFormat="false" ht="15" hidden="false" customHeight="false" outlineLevel="0" collapsed="false">
      <c r="A2258" s="250" t="n">
        <v>3268</v>
      </c>
      <c r="B2258" s="250" t="s">
        <v>4470</v>
      </c>
      <c r="C2258" s="250" t="s">
        <v>232</v>
      </c>
      <c r="D2258" s="250" t="s">
        <v>244</v>
      </c>
      <c r="E2258" s="251" t="s">
        <v>4471</v>
      </c>
      <c r="F2258" s="0" t="n">
        <v>0.38</v>
      </c>
    </row>
    <row r="2259" customFormat="false" ht="15" hidden="false" customHeight="false" outlineLevel="0" collapsed="false">
      <c r="A2259" s="250" t="n">
        <v>3271</v>
      </c>
      <c r="B2259" s="250" t="s">
        <v>4472</v>
      </c>
      <c r="C2259" s="250" t="s">
        <v>232</v>
      </c>
      <c r="D2259" s="250" t="s">
        <v>244</v>
      </c>
      <c r="E2259" s="251" t="s">
        <v>4473</v>
      </c>
      <c r="F2259" s="0" t="n">
        <v>71.29</v>
      </c>
    </row>
    <row r="2260" customFormat="false" ht="15" hidden="false" customHeight="false" outlineLevel="0" collapsed="false">
      <c r="A2260" s="250" t="n">
        <v>3270</v>
      </c>
      <c r="B2260" s="250" t="s">
        <v>4474</v>
      </c>
      <c r="C2260" s="250" t="s">
        <v>232</v>
      </c>
      <c r="D2260" s="250" t="s">
        <v>244</v>
      </c>
      <c r="E2260" s="251" t="s">
        <v>4475</v>
      </c>
      <c r="F2260" s="0" t="n">
        <v>0.84</v>
      </c>
    </row>
    <row r="2261" customFormat="false" ht="15" hidden="false" customHeight="false" outlineLevel="0" collapsed="false">
      <c r="A2261" s="250" t="n">
        <v>3275</v>
      </c>
      <c r="B2261" s="250" t="s">
        <v>4476</v>
      </c>
      <c r="C2261" s="250" t="s">
        <v>243</v>
      </c>
      <c r="D2261" s="250" t="s">
        <v>236</v>
      </c>
      <c r="E2261" s="251" t="s">
        <v>4477</v>
      </c>
      <c r="F2261" s="0" t="n">
        <v>157.85</v>
      </c>
    </row>
    <row r="2262" customFormat="false" ht="15" hidden="false" customHeight="false" outlineLevel="0" collapsed="false">
      <c r="A2262" s="250" t="n">
        <v>39512</v>
      </c>
      <c r="B2262" s="250" t="s">
        <v>4478</v>
      </c>
      <c r="C2262" s="250" t="s">
        <v>243</v>
      </c>
      <c r="D2262" s="250" t="s">
        <v>244</v>
      </c>
      <c r="E2262" s="251" t="s">
        <v>4479</v>
      </c>
      <c r="F2262" s="0" t="n">
        <v>0.05</v>
      </c>
    </row>
    <row r="2263" customFormat="false" ht="15" hidden="false" customHeight="false" outlineLevel="0" collapsed="false">
      <c r="A2263" s="250" t="n">
        <v>39511</v>
      </c>
      <c r="B2263" s="250" t="s">
        <v>4480</v>
      </c>
      <c r="C2263" s="250" t="s">
        <v>243</v>
      </c>
      <c r="D2263" s="250" t="s">
        <v>244</v>
      </c>
      <c r="E2263" s="251" t="s">
        <v>4481</v>
      </c>
      <c r="F2263" s="0" t="n">
        <v>10.02</v>
      </c>
    </row>
    <row r="2264" customFormat="false" ht="15" hidden="false" customHeight="false" outlineLevel="0" collapsed="false">
      <c r="A2264" s="250" t="n">
        <v>39513</v>
      </c>
      <c r="B2264" s="250" t="s">
        <v>4482</v>
      </c>
      <c r="C2264" s="250" t="s">
        <v>243</v>
      </c>
      <c r="D2264" s="250" t="s">
        <v>244</v>
      </c>
      <c r="E2264" s="251" t="s">
        <v>4483</v>
      </c>
      <c r="F2264" s="0" t="n">
        <v>4.48</v>
      </c>
    </row>
    <row r="2265" customFormat="false" ht="15" hidden="false" customHeight="false" outlineLevel="0" collapsed="false">
      <c r="A2265" s="250" t="n">
        <v>3286</v>
      </c>
      <c r="B2265" s="250" t="s">
        <v>4484</v>
      </c>
      <c r="C2265" s="250" t="s">
        <v>243</v>
      </c>
      <c r="D2265" s="250" t="s">
        <v>244</v>
      </c>
      <c r="E2265" s="251" t="s">
        <v>4485</v>
      </c>
      <c r="F2265" s="0" t="n">
        <v>3.41</v>
      </c>
    </row>
    <row r="2266" customFormat="false" ht="15" hidden="false" customHeight="false" outlineLevel="0" collapsed="false">
      <c r="A2266" s="250" t="n">
        <v>3287</v>
      </c>
      <c r="B2266" s="250" t="s">
        <v>4486</v>
      </c>
      <c r="C2266" s="250" t="s">
        <v>243</v>
      </c>
      <c r="D2266" s="250" t="s">
        <v>244</v>
      </c>
      <c r="E2266" s="251" t="s">
        <v>4487</v>
      </c>
      <c r="F2266" s="0" t="n">
        <v>2.87</v>
      </c>
    </row>
    <row r="2267" customFormat="false" ht="15" hidden="false" customHeight="false" outlineLevel="0" collapsed="false">
      <c r="A2267" s="250" t="n">
        <v>3283</v>
      </c>
      <c r="B2267" s="250" t="s">
        <v>4488</v>
      </c>
      <c r="C2267" s="250" t="s">
        <v>243</v>
      </c>
      <c r="D2267" s="250" t="s">
        <v>244</v>
      </c>
      <c r="E2267" s="251" t="s">
        <v>1958</v>
      </c>
      <c r="F2267" s="0" t="n">
        <v>2.1</v>
      </c>
    </row>
    <row r="2268" customFormat="false" ht="15" hidden="false" customHeight="false" outlineLevel="0" collapsed="false">
      <c r="A2268" s="250" t="n">
        <v>11587</v>
      </c>
      <c r="B2268" s="250" t="s">
        <v>4489</v>
      </c>
      <c r="C2268" s="250" t="s">
        <v>243</v>
      </c>
      <c r="D2268" s="250" t="s">
        <v>236</v>
      </c>
      <c r="E2268" s="251" t="s">
        <v>4490</v>
      </c>
      <c r="F2268" s="0" t="n">
        <v>1.96</v>
      </c>
    </row>
    <row r="2269" customFormat="false" ht="15" hidden="false" customHeight="false" outlineLevel="0" collapsed="false">
      <c r="A2269" s="250" t="n">
        <v>36225</v>
      </c>
      <c r="B2269" s="250" t="s">
        <v>4491</v>
      </c>
      <c r="C2269" s="250" t="s">
        <v>243</v>
      </c>
      <c r="D2269" s="250" t="s">
        <v>236</v>
      </c>
      <c r="E2269" s="251" t="s">
        <v>492</v>
      </c>
      <c r="F2269" s="0" t="n">
        <v>1.01</v>
      </c>
    </row>
    <row r="2270" customFormat="false" ht="15" hidden="false" customHeight="false" outlineLevel="0" collapsed="false">
      <c r="A2270" s="250" t="n">
        <v>36230</v>
      </c>
      <c r="B2270" s="250" t="s">
        <v>4492</v>
      </c>
      <c r="C2270" s="250" t="s">
        <v>243</v>
      </c>
      <c r="D2270" s="250" t="s">
        <v>233</v>
      </c>
      <c r="E2270" s="251" t="s">
        <v>4493</v>
      </c>
      <c r="F2270" s="0" t="n">
        <v>5.04</v>
      </c>
    </row>
    <row r="2271" customFormat="false" ht="15" hidden="false" customHeight="false" outlineLevel="0" collapsed="false">
      <c r="A2271" s="250" t="n">
        <v>36238</v>
      </c>
      <c r="B2271" s="250" t="s">
        <v>4494</v>
      </c>
      <c r="C2271" s="250" t="s">
        <v>243</v>
      </c>
      <c r="D2271" s="250" t="s">
        <v>236</v>
      </c>
      <c r="E2271" s="251" t="s">
        <v>4495</v>
      </c>
      <c r="F2271" s="0" t="n">
        <v>532.84</v>
      </c>
    </row>
    <row r="2272" customFormat="false" ht="15" hidden="false" customHeight="false" outlineLevel="0" collapsed="false">
      <c r="A2272" s="250" t="n">
        <v>39363</v>
      </c>
      <c r="B2272" s="250" t="s">
        <v>4496</v>
      </c>
      <c r="C2272" s="250" t="s">
        <v>232</v>
      </c>
      <c r="D2272" s="250" t="s">
        <v>236</v>
      </c>
      <c r="E2272" s="251" t="s">
        <v>4497</v>
      </c>
      <c r="F2272" s="0" t="n">
        <v>784.73</v>
      </c>
    </row>
    <row r="2273" customFormat="false" ht="15" hidden="false" customHeight="false" outlineLevel="0" collapsed="false">
      <c r="A2273" s="250" t="n">
        <v>39361</v>
      </c>
      <c r="B2273" s="250" t="s">
        <v>4498</v>
      </c>
      <c r="C2273" s="250" t="s">
        <v>232</v>
      </c>
      <c r="D2273" s="250" t="s">
        <v>236</v>
      </c>
      <c r="E2273" s="251" t="s">
        <v>4499</v>
      </c>
      <c r="F2273" s="0" t="n">
        <v>2009.26</v>
      </c>
    </row>
    <row r="2274" customFormat="false" ht="15" hidden="false" customHeight="false" outlineLevel="0" collapsed="false">
      <c r="A2274" s="250" t="n">
        <v>39362</v>
      </c>
      <c r="B2274" s="250" t="s">
        <v>4500</v>
      </c>
      <c r="C2274" s="250" t="s">
        <v>232</v>
      </c>
      <c r="D2274" s="250" t="s">
        <v>236</v>
      </c>
      <c r="E2274" s="251" t="s">
        <v>4501</v>
      </c>
      <c r="F2274" s="0" t="n">
        <v>2746.29</v>
      </c>
    </row>
    <row r="2275" customFormat="false" ht="15" hidden="false" customHeight="false" outlineLevel="0" collapsed="false">
      <c r="A2275" s="250" t="n">
        <v>39364</v>
      </c>
      <c r="B2275" s="250" t="s">
        <v>4502</v>
      </c>
      <c r="C2275" s="250" t="s">
        <v>232</v>
      </c>
      <c r="D2275" s="250" t="s">
        <v>236</v>
      </c>
      <c r="E2275" s="251" t="s">
        <v>4503</v>
      </c>
      <c r="F2275" s="0" t="n">
        <v>35.94</v>
      </c>
    </row>
    <row r="2276" customFormat="false" ht="15" hidden="false" customHeight="false" outlineLevel="0" collapsed="false">
      <c r="A2276" s="250" t="n">
        <v>14576</v>
      </c>
      <c r="B2276" s="250" t="s">
        <v>4504</v>
      </c>
      <c r="C2276" s="250" t="s">
        <v>232</v>
      </c>
      <c r="D2276" s="250" t="s">
        <v>244</v>
      </c>
      <c r="E2276" s="251" t="s">
        <v>4505</v>
      </c>
      <c r="F2276" s="0" t="n">
        <v>57.8</v>
      </c>
    </row>
    <row r="2277" customFormat="false" ht="15" hidden="false" customHeight="false" outlineLevel="0" collapsed="false">
      <c r="A2277" s="250" t="n">
        <v>13877</v>
      </c>
      <c r="B2277" s="250" t="s">
        <v>4506</v>
      </c>
      <c r="C2277" s="250" t="s">
        <v>232</v>
      </c>
      <c r="D2277" s="250" t="s">
        <v>244</v>
      </c>
      <c r="E2277" s="251" t="s">
        <v>4507</v>
      </c>
      <c r="F2277" s="0" t="n">
        <v>51.86</v>
      </c>
    </row>
    <row r="2278" customFormat="false" ht="15" hidden="false" customHeight="false" outlineLevel="0" collapsed="false">
      <c r="A2278" s="250" t="n">
        <v>7307</v>
      </c>
      <c r="B2278" s="250" t="s">
        <v>4508</v>
      </c>
      <c r="C2278" s="250" t="s">
        <v>355</v>
      </c>
      <c r="D2278" s="250" t="s">
        <v>236</v>
      </c>
      <c r="E2278" s="251" t="s">
        <v>2078</v>
      </c>
      <c r="F2278" s="0" t="n">
        <v>52.89</v>
      </c>
    </row>
    <row r="2279" customFormat="false" ht="15" hidden="false" customHeight="false" outlineLevel="0" collapsed="false">
      <c r="A2279" s="250" t="n">
        <v>38122</v>
      </c>
      <c r="B2279" s="250" t="s">
        <v>4509</v>
      </c>
      <c r="C2279" s="250" t="s">
        <v>355</v>
      </c>
      <c r="D2279" s="250" t="s">
        <v>236</v>
      </c>
      <c r="E2279" s="251" t="s">
        <v>4510</v>
      </c>
      <c r="F2279" s="0" t="n">
        <v>51.16</v>
      </c>
    </row>
    <row r="2280" customFormat="false" ht="15" hidden="false" customHeight="false" outlineLevel="0" collapsed="false">
      <c r="A2280" s="250" t="n">
        <v>43653</v>
      </c>
      <c r="B2280" s="250" t="s">
        <v>4511</v>
      </c>
      <c r="C2280" s="250" t="s">
        <v>355</v>
      </c>
      <c r="D2280" s="250" t="s">
        <v>236</v>
      </c>
      <c r="E2280" s="251" t="s">
        <v>4512</v>
      </c>
      <c r="F2280" s="0" t="n">
        <v>0.77</v>
      </c>
    </row>
    <row r="2281" customFormat="false" ht="15" hidden="false" customHeight="false" outlineLevel="0" collapsed="false">
      <c r="A2281" s="250" t="n">
        <v>38633</v>
      </c>
      <c r="B2281" s="250" t="s">
        <v>4513</v>
      </c>
      <c r="C2281" s="250" t="s">
        <v>232</v>
      </c>
      <c r="D2281" s="250" t="s">
        <v>236</v>
      </c>
      <c r="E2281" s="251" t="s">
        <v>4514</v>
      </c>
      <c r="F2281" s="0" t="n">
        <v>4.76</v>
      </c>
    </row>
    <row r="2282" customFormat="false" ht="15" hidden="false" customHeight="false" outlineLevel="0" collapsed="false">
      <c r="A2282" s="250" t="n">
        <v>12344</v>
      </c>
      <c r="B2282" s="250" t="s">
        <v>4515</v>
      </c>
      <c r="C2282" s="250" t="s">
        <v>232</v>
      </c>
      <c r="D2282" s="250" t="s">
        <v>236</v>
      </c>
      <c r="E2282" s="251" t="s">
        <v>4443</v>
      </c>
      <c r="F2282" s="0" t="n">
        <v>1.23</v>
      </c>
    </row>
    <row r="2283" customFormat="false" ht="15" hidden="false" customHeight="false" outlineLevel="0" collapsed="false">
      <c r="A2283" s="250" t="n">
        <v>12343</v>
      </c>
      <c r="B2283" s="250" t="s">
        <v>4516</v>
      </c>
      <c r="C2283" s="250" t="s">
        <v>232</v>
      </c>
      <c r="D2283" s="250" t="s">
        <v>236</v>
      </c>
      <c r="E2283" s="251" t="s">
        <v>4517</v>
      </c>
      <c r="F2283" s="0" t="n">
        <v>2.1</v>
      </c>
    </row>
    <row r="2284" customFormat="false" ht="15" hidden="false" customHeight="false" outlineLevel="0" collapsed="false">
      <c r="A2284" s="250" t="n">
        <v>3295</v>
      </c>
      <c r="B2284" s="250" t="s">
        <v>4518</v>
      </c>
      <c r="C2284" s="250" t="s">
        <v>232</v>
      </c>
      <c r="D2284" s="250" t="s">
        <v>236</v>
      </c>
      <c r="E2284" s="251" t="s">
        <v>3564</v>
      </c>
      <c r="F2284" s="0" t="n">
        <v>2.91</v>
      </c>
    </row>
    <row r="2285" customFormat="false" ht="15" hidden="false" customHeight="false" outlineLevel="0" collapsed="false">
      <c r="A2285" s="250" t="n">
        <v>3302</v>
      </c>
      <c r="B2285" s="250" t="s">
        <v>4519</v>
      </c>
      <c r="C2285" s="250" t="s">
        <v>232</v>
      </c>
      <c r="D2285" s="250" t="s">
        <v>236</v>
      </c>
      <c r="E2285" s="251" t="s">
        <v>4520</v>
      </c>
      <c r="F2285" s="0" t="n">
        <v>0.96</v>
      </c>
    </row>
    <row r="2286" customFormat="false" ht="15" hidden="false" customHeight="false" outlineLevel="0" collapsed="false">
      <c r="A2286" s="250" t="n">
        <v>3297</v>
      </c>
      <c r="B2286" s="250" t="s">
        <v>4521</v>
      </c>
      <c r="C2286" s="250" t="s">
        <v>232</v>
      </c>
      <c r="D2286" s="250" t="s">
        <v>236</v>
      </c>
      <c r="E2286" s="251" t="s">
        <v>4522</v>
      </c>
      <c r="F2286" s="0" t="n">
        <v>0.73</v>
      </c>
    </row>
    <row r="2287" customFormat="false" ht="15" hidden="false" customHeight="false" outlineLevel="0" collapsed="false">
      <c r="A2287" s="250" t="n">
        <v>3294</v>
      </c>
      <c r="B2287" s="250" t="s">
        <v>4523</v>
      </c>
      <c r="C2287" s="250" t="s">
        <v>232</v>
      </c>
      <c r="D2287" s="250" t="s">
        <v>236</v>
      </c>
      <c r="E2287" s="251" t="s">
        <v>4524</v>
      </c>
      <c r="F2287" s="0" t="n">
        <v>54.44</v>
      </c>
    </row>
    <row r="2288" customFormat="false" ht="15" hidden="false" customHeight="false" outlineLevel="0" collapsed="false">
      <c r="A2288" s="250" t="n">
        <v>3292</v>
      </c>
      <c r="B2288" s="250" t="s">
        <v>4525</v>
      </c>
      <c r="C2288" s="250" t="s">
        <v>232</v>
      </c>
      <c r="D2288" s="250" t="s">
        <v>233</v>
      </c>
      <c r="E2288" s="251" t="s">
        <v>4526</v>
      </c>
      <c r="F2288" s="0" t="n">
        <v>0.85</v>
      </c>
    </row>
    <row r="2289" customFormat="false" ht="15" hidden="false" customHeight="false" outlineLevel="0" collapsed="false">
      <c r="A2289" s="250" t="n">
        <v>3298</v>
      </c>
      <c r="B2289" s="250" t="s">
        <v>4527</v>
      </c>
      <c r="C2289" s="250" t="s">
        <v>232</v>
      </c>
      <c r="D2289" s="250" t="s">
        <v>236</v>
      </c>
      <c r="E2289" s="251" t="s">
        <v>4528</v>
      </c>
      <c r="F2289" s="0" t="n">
        <v>6.62</v>
      </c>
    </row>
    <row r="2290" customFormat="false" ht="15" hidden="false" customHeight="false" outlineLevel="0" collapsed="false">
      <c r="A2290" s="250" t="n">
        <v>11596</v>
      </c>
      <c r="B2290" s="250" t="s">
        <v>4529</v>
      </c>
      <c r="C2290" s="250" t="s">
        <v>232</v>
      </c>
      <c r="D2290" s="250" t="s">
        <v>244</v>
      </c>
      <c r="E2290" s="251" t="s">
        <v>4530</v>
      </c>
      <c r="F2290" s="0" t="n">
        <v>59.06</v>
      </c>
    </row>
    <row r="2291" customFormat="false" ht="15" hidden="false" customHeight="false" outlineLevel="0" collapsed="false">
      <c r="A2291" s="250" t="n">
        <v>34802</v>
      </c>
      <c r="B2291" s="250" t="s">
        <v>4531</v>
      </c>
      <c r="C2291" s="250" t="s">
        <v>232</v>
      </c>
      <c r="D2291" s="250" t="s">
        <v>244</v>
      </c>
      <c r="E2291" s="251" t="s">
        <v>4532</v>
      </c>
      <c r="F2291" s="0" t="n">
        <v>6.55</v>
      </c>
    </row>
    <row r="2292" customFormat="false" ht="15" hidden="false" customHeight="false" outlineLevel="0" collapsed="false">
      <c r="A2292" s="250" t="n">
        <v>11588</v>
      </c>
      <c r="B2292" s="250" t="s">
        <v>4533</v>
      </c>
      <c r="C2292" s="250" t="s">
        <v>232</v>
      </c>
      <c r="D2292" s="250" t="s">
        <v>244</v>
      </c>
      <c r="E2292" s="251" t="s">
        <v>4534</v>
      </c>
      <c r="F2292" s="0" t="n">
        <v>39.88</v>
      </c>
    </row>
    <row r="2293" customFormat="false" ht="15" hidden="false" customHeight="false" outlineLevel="0" collapsed="false">
      <c r="A2293" s="250" t="n">
        <v>34383</v>
      </c>
      <c r="B2293" s="250" t="s">
        <v>4535</v>
      </c>
      <c r="C2293" s="250" t="s">
        <v>232</v>
      </c>
      <c r="D2293" s="250" t="s">
        <v>244</v>
      </c>
      <c r="E2293" s="251" t="s">
        <v>4536</v>
      </c>
      <c r="F2293" s="0" t="n">
        <v>0.19</v>
      </c>
    </row>
    <row r="2294" customFormat="false" ht="15" hidden="false" customHeight="false" outlineLevel="0" collapsed="false">
      <c r="A2294" s="250" t="n">
        <v>40451</v>
      </c>
      <c r="B2294" s="250" t="s">
        <v>4537</v>
      </c>
      <c r="C2294" s="250" t="s">
        <v>243</v>
      </c>
      <c r="D2294" s="250" t="s">
        <v>244</v>
      </c>
      <c r="E2294" s="251" t="s">
        <v>4538</v>
      </c>
      <c r="F2294" s="0" t="n">
        <v>2.51</v>
      </c>
    </row>
    <row r="2295" customFormat="false" ht="15" hidden="false" customHeight="false" outlineLevel="0" collapsed="false">
      <c r="A2295" s="250" t="n">
        <v>40453</v>
      </c>
      <c r="B2295" s="250" t="s">
        <v>4539</v>
      </c>
      <c r="C2295" s="250" t="s">
        <v>243</v>
      </c>
      <c r="D2295" s="250" t="s">
        <v>244</v>
      </c>
      <c r="E2295" s="251" t="s">
        <v>4540</v>
      </c>
      <c r="F2295" s="0" t="n">
        <v>10.6</v>
      </c>
    </row>
    <row r="2296" customFormat="false" ht="15" hidden="false" customHeight="false" outlineLevel="0" collapsed="false">
      <c r="A2296" s="250" t="n">
        <v>40452</v>
      </c>
      <c r="B2296" s="250" t="s">
        <v>4541</v>
      </c>
      <c r="C2296" s="250" t="s">
        <v>243</v>
      </c>
      <c r="D2296" s="250" t="s">
        <v>244</v>
      </c>
      <c r="E2296" s="251" t="s">
        <v>4542</v>
      </c>
      <c r="F2296" s="0" t="n">
        <v>4</v>
      </c>
    </row>
    <row r="2297" customFormat="false" ht="15" hidden="false" customHeight="false" outlineLevel="0" collapsed="false">
      <c r="A2297" s="250" t="n">
        <v>11594</v>
      </c>
      <c r="B2297" s="250" t="s">
        <v>4543</v>
      </c>
      <c r="C2297" s="250" t="s">
        <v>232</v>
      </c>
      <c r="D2297" s="250" t="s">
        <v>244</v>
      </c>
      <c r="E2297" s="251" t="s">
        <v>4544</v>
      </c>
      <c r="F2297" s="0" t="n">
        <v>1.44</v>
      </c>
    </row>
    <row r="2298" customFormat="false" ht="15" hidden="false" customHeight="false" outlineLevel="0" collapsed="false">
      <c r="A2298" s="250" t="n">
        <v>3311</v>
      </c>
      <c r="B2298" s="250" t="s">
        <v>4545</v>
      </c>
      <c r="C2298" s="250" t="s">
        <v>572</v>
      </c>
      <c r="D2298" s="250" t="s">
        <v>244</v>
      </c>
      <c r="E2298" s="251" t="s">
        <v>4544</v>
      </c>
      <c r="F2298" s="0" t="n">
        <v>41.54</v>
      </c>
    </row>
    <row r="2299" customFormat="false" ht="15" hidden="false" customHeight="false" outlineLevel="0" collapsed="false">
      <c r="A2299" s="250" t="n">
        <v>11599</v>
      </c>
      <c r="B2299" s="250" t="s">
        <v>4546</v>
      </c>
      <c r="C2299" s="250" t="s">
        <v>232</v>
      </c>
      <c r="D2299" s="250" t="s">
        <v>244</v>
      </c>
      <c r="E2299" s="251" t="s">
        <v>4547</v>
      </c>
      <c r="F2299" s="0" t="n">
        <v>46.96</v>
      </c>
    </row>
    <row r="2300" customFormat="false" ht="15" hidden="false" customHeight="false" outlineLevel="0" collapsed="false">
      <c r="A2300" s="250" t="n">
        <v>11593</v>
      </c>
      <c r="B2300" s="250" t="s">
        <v>4548</v>
      </c>
      <c r="C2300" s="250" t="s">
        <v>232</v>
      </c>
      <c r="D2300" s="250" t="s">
        <v>244</v>
      </c>
      <c r="E2300" s="251" t="s">
        <v>4549</v>
      </c>
      <c r="F2300" s="0" t="n">
        <v>36.05</v>
      </c>
    </row>
    <row r="2301" customFormat="false" ht="15" hidden="false" customHeight="false" outlineLevel="0" collapsed="false">
      <c r="A2301" s="250" t="n">
        <v>3314</v>
      </c>
      <c r="B2301" s="250" t="s">
        <v>4550</v>
      </c>
      <c r="C2301" s="250" t="s">
        <v>572</v>
      </c>
      <c r="D2301" s="250" t="s">
        <v>244</v>
      </c>
      <c r="E2301" s="251" t="s">
        <v>4551</v>
      </c>
      <c r="F2301" s="0" t="n">
        <v>126.18</v>
      </c>
    </row>
    <row r="2302" customFormat="false" ht="15" hidden="false" customHeight="false" outlineLevel="0" collapsed="false">
      <c r="A2302" s="250" t="n">
        <v>11597</v>
      </c>
      <c r="B2302" s="250" t="s">
        <v>4552</v>
      </c>
      <c r="C2302" s="250" t="s">
        <v>232</v>
      </c>
      <c r="D2302" s="250" t="s">
        <v>244</v>
      </c>
      <c r="E2302" s="251" t="s">
        <v>4553</v>
      </c>
      <c r="F2302" s="0" t="n">
        <v>0.08</v>
      </c>
    </row>
    <row r="2303" customFormat="false" ht="15" hidden="false" customHeight="false" outlineLevel="0" collapsed="false">
      <c r="A2303" s="250" t="n">
        <v>3309</v>
      </c>
      <c r="B2303" s="250" t="s">
        <v>4554</v>
      </c>
      <c r="C2303" s="250" t="s">
        <v>572</v>
      </c>
      <c r="D2303" s="250" t="s">
        <v>244</v>
      </c>
      <c r="E2303" s="251" t="s">
        <v>4530</v>
      </c>
      <c r="F2303" s="0" t="n">
        <v>3.4</v>
      </c>
    </row>
    <row r="2304" customFormat="false" ht="15" hidden="false" customHeight="false" outlineLevel="0" collapsed="false">
      <c r="A2304" s="250" t="n">
        <v>34612</v>
      </c>
      <c r="B2304" s="250" t="s">
        <v>4555</v>
      </c>
      <c r="C2304" s="250" t="s">
        <v>232</v>
      </c>
      <c r="D2304" s="250" t="s">
        <v>244</v>
      </c>
      <c r="E2304" s="251" t="s">
        <v>4556</v>
      </c>
      <c r="F2304" s="0" t="n">
        <v>7.73</v>
      </c>
    </row>
    <row r="2305" customFormat="false" ht="15" hidden="false" customHeight="false" outlineLevel="0" collapsed="false">
      <c r="A2305" s="250" t="n">
        <v>34635</v>
      </c>
      <c r="B2305" s="250" t="s">
        <v>4557</v>
      </c>
      <c r="C2305" s="250" t="s">
        <v>232</v>
      </c>
      <c r="D2305" s="250" t="s">
        <v>244</v>
      </c>
      <c r="E2305" s="251" t="s">
        <v>4558</v>
      </c>
      <c r="F2305" s="0" t="n">
        <v>12.54</v>
      </c>
    </row>
    <row r="2306" customFormat="false" ht="15" hidden="false" customHeight="false" outlineLevel="0" collapsed="false">
      <c r="A2306" s="250" t="n">
        <v>34633</v>
      </c>
      <c r="B2306" s="250" t="s">
        <v>4559</v>
      </c>
      <c r="C2306" s="250" t="s">
        <v>232</v>
      </c>
      <c r="D2306" s="250" t="s">
        <v>244</v>
      </c>
      <c r="E2306" s="251" t="s">
        <v>4560</v>
      </c>
      <c r="F2306" s="0" t="n">
        <v>2</v>
      </c>
    </row>
    <row r="2307" customFormat="false" ht="15" hidden="false" customHeight="false" outlineLevel="0" collapsed="false">
      <c r="A2307" s="250" t="n">
        <v>40440</v>
      </c>
      <c r="B2307" s="250" t="s">
        <v>4561</v>
      </c>
      <c r="C2307" s="250" t="s">
        <v>572</v>
      </c>
      <c r="D2307" s="250" t="s">
        <v>244</v>
      </c>
      <c r="E2307" s="251" t="s">
        <v>4562</v>
      </c>
      <c r="F2307" s="0" t="n">
        <v>1.41</v>
      </c>
    </row>
    <row r="2308" customFormat="false" ht="15" hidden="false" customHeight="false" outlineLevel="0" collapsed="false">
      <c r="A2308" s="250" t="n">
        <v>40441</v>
      </c>
      <c r="B2308" s="250" t="s">
        <v>4563</v>
      </c>
      <c r="C2308" s="250" t="s">
        <v>572</v>
      </c>
      <c r="D2308" s="250" t="s">
        <v>244</v>
      </c>
      <c r="E2308" s="251" t="s">
        <v>4564</v>
      </c>
      <c r="F2308" s="0" t="n">
        <v>1.97</v>
      </c>
    </row>
    <row r="2309" customFormat="false" ht="15" hidden="false" customHeight="false" outlineLevel="0" collapsed="false">
      <c r="A2309" s="250" t="n">
        <v>40449</v>
      </c>
      <c r="B2309" s="250" t="s">
        <v>4565</v>
      </c>
      <c r="C2309" s="250" t="s">
        <v>572</v>
      </c>
      <c r="D2309" s="250" t="s">
        <v>244</v>
      </c>
      <c r="E2309" s="251" t="s">
        <v>4566</v>
      </c>
      <c r="F2309" s="0" t="n">
        <v>1.63</v>
      </c>
    </row>
    <row r="2310" customFormat="false" ht="15" hidden="false" customHeight="false" outlineLevel="0" collapsed="false">
      <c r="A2310" s="250" t="n">
        <v>34800</v>
      </c>
      <c r="B2310" s="250" t="s">
        <v>4567</v>
      </c>
      <c r="C2310" s="250" t="s">
        <v>572</v>
      </c>
      <c r="D2310" s="250" t="s">
        <v>244</v>
      </c>
      <c r="E2310" s="251" t="s">
        <v>4568</v>
      </c>
      <c r="F2310" s="0" t="n">
        <v>5.12</v>
      </c>
    </row>
    <row r="2311" customFormat="false" ht="15" hidden="false" customHeight="false" outlineLevel="0" collapsed="false">
      <c r="A2311" s="250" t="n">
        <v>11592</v>
      </c>
      <c r="B2311" s="250" t="s">
        <v>4569</v>
      </c>
      <c r="C2311" s="250" t="s">
        <v>232</v>
      </c>
      <c r="D2311" s="250" t="s">
        <v>244</v>
      </c>
      <c r="E2311" s="251" t="s">
        <v>4551</v>
      </c>
      <c r="F2311" s="0" t="n">
        <v>83.13</v>
      </c>
    </row>
    <row r="2312" customFormat="false" ht="15" hidden="false" customHeight="false" outlineLevel="0" collapsed="false">
      <c r="A2312" s="250" t="n">
        <v>40438</v>
      </c>
      <c r="B2312" s="250" t="s">
        <v>4570</v>
      </c>
      <c r="C2312" s="250" t="s">
        <v>572</v>
      </c>
      <c r="D2312" s="250" t="s">
        <v>244</v>
      </c>
      <c r="E2312" s="251" t="s">
        <v>4571</v>
      </c>
      <c r="F2312" s="0" t="n">
        <v>9.99</v>
      </c>
    </row>
    <row r="2313" customFormat="false" ht="15" hidden="false" customHeight="false" outlineLevel="0" collapsed="false">
      <c r="A2313" s="250" t="n">
        <v>40436</v>
      </c>
      <c r="B2313" s="250" t="s">
        <v>4572</v>
      </c>
      <c r="C2313" s="250" t="s">
        <v>572</v>
      </c>
      <c r="D2313" s="250" t="s">
        <v>244</v>
      </c>
      <c r="E2313" s="251" t="s">
        <v>4573</v>
      </c>
      <c r="F2313" s="0" t="n">
        <v>6.03</v>
      </c>
    </row>
    <row r="2314" customFormat="false" ht="15" hidden="false" customHeight="false" outlineLevel="0" collapsed="false">
      <c r="A2314" s="250" t="n">
        <v>4315</v>
      </c>
      <c r="B2314" s="250" t="s">
        <v>4574</v>
      </c>
      <c r="C2314" s="250" t="s">
        <v>232</v>
      </c>
      <c r="D2314" s="250" t="s">
        <v>236</v>
      </c>
      <c r="E2314" s="251" t="s">
        <v>4575</v>
      </c>
      <c r="F2314" s="0" t="n">
        <v>3.56</v>
      </c>
    </row>
    <row r="2315" customFormat="false" ht="15" hidden="false" customHeight="false" outlineLevel="0" collapsed="false">
      <c r="A2315" s="250" t="n">
        <v>402</v>
      </c>
      <c r="B2315" s="250" t="s">
        <v>4576</v>
      </c>
      <c r="C2315" s="250" t="s">
        <v>232</v>
      </c>
      <c r="D2315" s="250" t="s">
        <v>236</v>
      </c>
      <c r="E2315" s="251" t="s">
        <v>2226</v>
      </c>
      <c r="F2315" s="0" t="n">
        <v>6.74</v>
      </c>
    </row>
    <row r="2316" customFormat="false" ht="15" hidden="false" customHeight="false" outlineLevel="0" collapsed="false">
      <c r="A2316" s="250" t="n">
        <v>4226</v>
      </c>
      <c r="B2316" s="250" t="s">
        <v>4577</v>
      </c>
      <c r="C2316" s="250" t="s">
        <v>352</v>
      </c>
      <c r="D2316" s="250" t="s">
        <v>233</v>
      </c>
      <c r="E2316" s="251" t="s">
        <v>4578</v>
      </c>
      <c r="F2316" s="0" t="n">
        <v>73.51</v>
      </c>
    </row>
    <row r="2317" customFormat="false" ht="15" hidden="false" customHeight="false" outlineLevel="0" collapsed="false">
      <c r="A2317" s="250" t="n">
        <v>4222</v>
      </c>
      <c r="B2317" s="250" t="s">
        <v>4579</v>
      </c>
      <c r="C2317" s="250" t="s">
        <v>355</v>
      </c>
      <c r="D2317" s="250" t="s">
        <v>233</v>
      </c>
      <c r="E2317" s="251" t="s">
        <v>4580</v>
      </c>
      <c r="F2317" s="0" t="n">
        <v>12.63</v>
      </c>
    </row>
    <row r="2318" customFormat="false" ht="15" hidden="false" customHeight="false" outlineLevel="0" collapsed="false">
      <c r="A2318" s="250" t="n">
        <v>34804</v>
      </c>
      <c r="B2318" s="250" t="s">
        <v>4581</v>
      </c>
      <c r="C2318" s="250" t="s">
        <v>243</v>
      </c>
      <c r="D2318" s="250" t="s">
        <v>244</v>
      </c>
      <c r="E2318" s="251" t="s">
        <v>4582</v>
      </c>
      <c r="F2318" s="0" t="n">
        <v>31.76</v>
      </c>
    </row>
    <row r="2319" customFormat="false" ht="15" hidden="false" customHeight="false" outlineLevel="0" collapsed="false">
      <c r="A2319" s="250" t="n">
        <v>4013</v>
      </c>
      <c r="B2319" s="250" t="s">
        <v>4583</v>
      </c>
      <c r="C2319" s="250" t="s">
        <v>243</v>
      </c>
      <c r="D2319" s="250" t="s">
        <v>236</v>
      </c>
      <c r="E2319" s="251" t="s">
        <v>4451</v>
      </c>
      <c r="F2319" s="0" t="n">
        <v>25.23</v>
      </c>
    </row>
    <row r="2320" customFormat="false" ht="15" hidden="false" customHeight="false" outlineLevel="0" collapsed="false">
      <c r="A2320" s="250" t="n">
        <v>4011</v>
      </c>
      <c r="B2320" s="250" t="s">
        <v>4584</v>
      </c>
      <c r="C2320" s="250" t="s">
        <v>243</v>
      </c>
      <c r="D2320" s="250" t="s">
        <v>236</v>
      </c>
      <c r="E2320" s="251" t="s">
        <v>3673</v>
      </c>
      <c r="F2320" s="0" t="n">
        <v>11.04</v>
      </c>
    </row>
    <row r="2321" customFormat="false" ht="15" hidden="false" customHeight="false" outlineLevel="0" collapsed="false">
      <c r="A2321" s="250" t="n">
        <v>4021</v>
      </c>
      <c r="B2321" s="250" t="s">
        <v>4585</v>
      </c>
      <c r="C2321" s="250" t="s">
        <v>243</v>
      </c>
      <c r="D2321" s="250" t="s">
        <v>236</v>
      </c>
      <c r="E2321" s="251" t="s">
        <v>1885</v>
      </c>
      <c r="F2321" s="0" t="n">
        <v>18.14</v>
      </c>
    </row>
    <row r="2322" customFormat="false" ht="15" hidden="false" customHeight="false" outlineLevel="0" collapsed="false">
      <c r="A2322" s="250" t="n">
        <v>4019</v>
      </c>
      <c r="B2322" s="250" t="s">
        <v>4586</v>
      </c>
      <c r="C2322" s="250" t="s">
        <v>243</v>
      </c>
      <c r="D2322" s="250" t="s">
        <v>236</v>
      </c>
      <c r="E2322" s="251" t="s">
        <v>4587</v>
      </c>
      <c r="F2322" s="0" t="n">
        <v>59.25</v>
      </c>
    </row>
    <row r="2323" customFormat="false" ht="15" hidden="false" customHeight="false" outlineLevel="0" collapsed="false">
      <c r="A2323" s="250" t="n">
        <v>4012</v>
      </c>
      <c r="B2323" s="250" t="s">
        <v>4588</v>
      </c>
      <c r="C2323" s="250" t="s">
        <v>243</v>
      </c>
      <c r="D2323" s="250" t="s">
        <v>236</v>
      </c>
      <c r="E2323" s="251" t="s">
        <v>4589</v>
      </c>
      <c r="F2323" s="0" t="n">
        <v>37.7</v>
      </c>
    </row>
    <row r="2324" customFormat="false" ht="15" hidden="false" customHeight="false" outlineLevel="0" collapsed="false">
      <c r="A2324" s="250" t="n">
        <v>4020</v>
      </c>
      <c r="B2324" s="250" t="s">
        <v>4590</v>
      </c>
      <c r="C2324" s="250" t="s">
        <v>243</v>
      </c>
      <c r="D2324" s="250" t="s">
        <v>236</v>
      </c>
      <c r="E2324" s="251" t="s">
        <v>4591</v>
      </c>
      <c r="F2324" s="0" t="n">
        <v>15.09</v>
      </c>
    </row>
    <row r="2325" customFormat="false" ht="15" hidden="false" customHeight="false" outlineLevel="0" collapsed="false">
      <c r="A2325" s="250" t="n">
        <v>4018</v>
      </c>
      <c r="B2325" s="250" t="s">
        <v>4592</v>
      </c>
      <c r="C2325" s="250" t="s">
        <v>243</v>
      </c>
      <c r="D2325" s="250" t="s">
        <v>236</v>
      </c>
      <c r="E2325" s="251" t="s">
        <v>665</v>
      </c>
      <c r="F2325" s="0" t="n">
        <v>80.12</v>
      </c>
    </row>
    <row r="2326" customFormat="false" ht="15" hidden="false" customHeight="false" outlineLevel="0" collapsed="false">
      <c r="A2326" s="250" t="n">
        <v>36498</v>
      </c>
      <c r="B2326" s="250" t="s">
        <v>4593</v>
      </c>
      <c r="C2326" s="250" t="s">
        <v>232</v>
      </c>
      <c r="D2326" s="250" t="s">
        <v>244</v>
      </c>
      <c r="E2326" s="251" t="s">
        <v>4594</v>
      </c>
      <c r="F2326" s="0" t="n">
        <v>118.44</v>
      </c>
    </row>
    <row r="2327" customFormat="false" ht="15" hidden="false" customHeight="false" outlineLevel="0" collapsed="false">
      <c r="A2327" s="250" t="n">
        <v>12872</v>
      </c>
      <c r="B2327" s="250" t="s">
        <v>4595</v>
      </c>
      <c r="C2327" s="250" t="s">
        <v>575</v>
      </c>
      <c r="D2327" s="250" t="s">
        <v>236</v>
      </c>
      <c r="E2327" s="251" t="s">
        <v>2460</v>
      </c>
      <c r="F2327" s="0" t="n">
        <v>199</v>
      </c>
    </row>
    <row r="2328" customFormat="false" ht="15" hidden="false" customHeight="false" outlineLevel="0" collapsed="false">
      <c r="A2328" s="250" t="n">
        <v>41075</v>
      </c>
      <c r="B2328" s="250" t="s">
        <v>4596</v>
      </c>
      <c r="C2328" s="250" t="s">
        <v>578</v>
      </c>
      <c r="D2328" s="250" t="s">
        <v>236</v>
      </c>
      <c r="E2328" s="251" t="s">
        <v>4597</v>
      </c>
      <c r="F2328" s="0" t="n">
        <v>60.34</v>
      </c>
    </row>
    <row r="2329" customFormat="false" ht="15" hidden="false" customHeight="false" outlineLevel="0" collapsed="false">
      <c r="A2329" s="250" t="n">
        <v>44324</v>
      </c>
      <c r="B2329" s="250" t="s">
        <v>4598</v>
      </c>
      <c r="C2329" s="250" t="s">
        <v>352</v>
      </c>
      <c r="D2329" s="250" t="s">
        <v>236</v>
      </c>
      <c r="E2329" s="251" t="s">
        <v>1217</v>
      </c>
      <c r="F2329" s="0" t="n">
        <v>86.39</v>
      </c>
    </row>
    <row r="2330" customFormat="false" ht="15" hidden="false" customHeight="false" outlineLevel="0" collapsed="false">
      <c r="A2330" s="250" t="n">
        <v>3315</v>
      </c>
      <c r="B2330" s="250" t="s">
        <v>4599</v>
      </c>
      <c r="C2330" s="250" t="s">
        <v>352</v>
      </c>
      <c r="D2330" s="250" t="s">
        <v>236</v>
      </c>
      <c r="E2330" s="251" t="s">
        <v>1417</v>
      </c>
      <c r="F2330" s="0" t="n">
        <v>94.23</v>
      </c>
    </row>
    <row r="2331" customFormat="false" ht="15" hidden="false" customHeight="false" outlineLevel="0" collapsed="false">
      <c r="A2331" s="250" t="n">
        <v>36870</v>
      </c>
      <c r="B2331" s="250" t="s">
        <v>4600</v>
      </c>
      <c r="C2331" s="250" t="s">
        <v>352</v>
      </c>
      <c r="D2331" s="250" t="s">
        <v>236</v>
      </c>
      <c r="E2331" s="251" t="s">
        <v>991</v>
      </c>
      <c r="F2331" s="0" t="n">
        <v>101.07</v>
      </c>
    </row>
    <row r="2332" customFormat="false" ht="15" hidden="false" customHeight="false" outlineLevel="0" collapsed="false">
      <c r="A2332" s="250" t="n">
        <v>5092</v>
      </c>
      <c r="B2332" s="250" t="s">
        <v>4601</v>
      </c>
      <c r="C2332" s="250" t="s">
        <v>1111</v>
      </c>
      <c r="D2332" s="250" t="s">
        <v>236</v>
      </c>
      <c r="E2332" s="251" t="s">
        <v>2296</v>
      </c>
      <c r="F2332" s="0" t="n">
        <v>59.55</v>
      </c>
    </row>
    <row r="2333" customFormat="false" ht="15" hidden="false" customHeight="false" outlineLevel="0" collapsed="false">
      <c r="A2333" s="250" t="n">
        <v>11462</v>
      </c>
      <c r="B2333" s="250" t="s">
        <v>4602</v>
      </c>
      <c r="C2333" s="250" t="s">
        <v>1111</v>
      </c>
      <c r="D2333" s="250" t="s">
        <v>236</v>
      </c>
      <c r="E2333" s="251" t="s">
        <v>4603</v>
      </c>
      <c r="F2333" s="0" t="n">
        <v>90</v>
      </c>
    </row>
    <row r="2334" customFormat="false" ht="15" hidden="false" customHeight="false" outlineLevel="0" collapsed="false">
      <c r="A2334" s="250" t="n">
        <v>36529</v>
      </c>
      <c r="B2334" s="250" t="s">
        <v>4604</v>
      </c>
      <c r="C2334" s="250" t="s">
        <v>232</v>
      </c>
      <c r="D2334" s="250" t="s">
        <v>244</v>
      </c>
      <c r="E2334" s="251" t="s">
        <v>4605</v>
      </c>
      <c r="F2334" s="0" t="n">
        <v>18.9</v>
      </c>
    </row>
    <row r="2335" customFormat="false" ht="15" hidden="false" customHeight="false" outlineLevel="0" collapsed="false">
      <c r="A2335" s="250" t="n">
        <v>3318</v>
      </c>
      <c r="B2335" s="250" t="s">
        <v>4606</v>
      </c>
      <c r="C2335" s="250" t="s">
        <v>232</v>
      </c>
      <c r="D2335" s="250" t="s">
        <v>244</v>
      </c>
      <c r="E2335" s="251" t="s">
        <v>4607</v>
      </c>
      <c r="F2335" s="0" t="n">
        <v>41.38</v>
      </c>
    </row>
    <row r="2336" customFormat="false" ht="15" hidden="false" customHeight="false" outlineLevel="0" collapsed="false">
      <c r="A2336" s="250" t="n">
        <v>3324</v>
      </c>
      <c r="B2336" s="250" t="s">
        <v>4608</v>
      </c>
      <c r="C2336" s="250" t="s">
        <v>243</v>
      </c>
      <c r="D2336" s="250" t="s">
        <v>236</v>
      </c>
      <c r="E2336" s="251" t="s">
        <v>4609</v>
      </c>
      <c r="F2336" s="0" t="n">
        <v>16.81</v>
      </c>
    </row>
    <row r="2337" customFormat="false" ht="15" hidden="false" customHeight="false" outlineLevel="0" collapsed="false">
      <c r="A2337" s="250" t="n">
        <v>3322</v>
      </c>
      <c r="B2337" s="250" t="s">
        <v>4610</v>
      </c>
      <c r="C2337" s="250" t="s">
        <v>243</v>
      </c>
      <c r="D2337" s="250" t="s">
        <v>233</v>
      </c>
      <c r="E2337" s="251" t="s">
        <v>1675</v>
      </c>
      <c r="F2337" s="0" t="n">
        <v>12.35</v>
      </c>
    </row>
    <row r="2338" customFormat="false" ht="15" hidden="false" customHeight="false" outlineLevel="0" collapsed="false">
      <c r="A2338" s="250" t="n">
        <v>5076</v>
      </c>
      <c r="B2338" s="250" t="s">
        <v>4611</v>
      </c>
      <c r="C2338" s="250" t="s">
        <v>352</v>
      </c>
      <c r="D2338" s="250" t="s">
        <v>236</v>
      </c>
      <c r="E2338" s="251" t="s">
        <v>4612</v>
      </c>
      <c r="F2338" s="0" t="n">
        <v>12.06</v>
      </c>
    </row>
    <row r="2339" customFormat="false" ht="15" hidden="false" customHeight="false" outlineLevel="0" collapsed="false">
      <c r="A2339" s="250" t="n">
        <v>5077</v>
      </c>
      <c r="B2339" s="250" t="s">
        <v>4613</v>
      </c>
      <c r="C2339" s="250" t="s">
        <v>352</v>
      </c>
      <c r="D2339" s="250" t="s">
        <v>236</v>
      </c>
      <c r="E2339" s="251" t="s">
        <v>4614</v>
      </c>
      <c r="F2339" s="0" t="n">
        <v>2510.09</v>
      </c>
    </row>
    <row r="2340" customFormat="false" ht="15" hidden="false" customHeight="false" outlineLevel="0" collapsed="false">
      <c r="A2340" s="250" t="n">
        <v>11837</v>
      </c>
      <c r="B2340" s="250" t="s">
        <v>4615</v>
      </c>
      <c r="C2340" s="250" t="s">
        <v>232</v>
      </c>
      <c r="D2340" s="250" t="s">
        <v>236</v>
      </c>
      <c r="E2340" s="251" t="s">
        <v>4616</v>
      </c>
      <c r="F2340" s="0" t="n">
        <v>3690.27</v>
      </c>
    </row>
    <row r="2341" customFormat="false" ht="15" hidden="false" customHeight="false" outlineLevel="0" collapsed="false">
      <c r="A2341" s="250" t="n">
        <v>38055</v>
      </c>
      <c r="B2341" s="250" t="s">
        <v>4617</v>
      </c>
      <c r="C2341" s="250" t="s">
        <v>232</v>
      </c>
      <c r="D2341" s="250" t="s">
        <v>236</v>
      </c>
      <c r="E2341" s="251" t="s">
        <v>2114</v>
      </c>
      <c r="F2341" s="0" t="n">
        <v>3959.33</v>
      </c>
    </row>
    <row r="2342" customFormat="false" ht="15" hidden="false" customHeight="false" outlineLevel="0" collapsed="false">
      <c r="A2342" s="250" t="n">
        <v>415</v>
      </c>
      <c r="B2342" s="250" t="s">
        <v>4618</v>
      </c>
      <c r="C2342" s="250" t="s">
        <v>232</v>
      </c>
      <c r="D2342" s="250" t="s">
        <v>236</v>
      </c>
      <c r="E2342" s="251" t="s">
        <v>4619</v>
      </c>
      <c r="F2342" s="0" t="n">
        <v>4416</v>
      </c>
    </row>
    <row r="2343" customFormat="false" ht="15" hidden="false" customHeight="false" outlineLevel="0" collapsed="false">
      <c r="A2343" s="250" t="n">
        <v>416</v>
      </c>
      <c r="B2343" s="250" t="s">
        <v>4620</v>
      </c>
      <c r="C2343" s="250" t="s">
        <v>232</v>
      </c>
      <c r="D2343" s="250" t="s">
        <v>236</v>
      </c>
      <c r="E2343" s="251" t="s">
        <v>340</v>
      </c>
      <c r="F2343" s="0" t="n">
        <v>1423.26</v>
      </c>
    </row>
    <row r="2344" customFormat="false" ht="15" hidden="false" customHeight="false" outlineLevel="0" collapsed="false">
      <c r="A2344" s="250" t="n">
        <v>425</v>
      </c>
      <c r="B2344" s="250" t="s">
        <v>4621</v>
      </c>
      <c r="C2344" s="250" t="s">
        <v>232</v>
      </c>
      <c r="D2344" s="250" t="s">
        <v>236</v>
      </c>
      <c r="E2344" s="251" t="s">
        <v>4622</v>
      </c>
      <c r="F2344" s="0" t="n">
        <v>3342.38</v>
      </c>
    </row>
    <row r="2345" customFormat="false" ht="15" hidden="false" customHeight="false" outlineLevel="0" collapsed="false">
      <c r="A2345" s="250" t="n">
        <v>426</v>
      </c>
      <c r="B2345" s="250" t="s">
        <v>4623</v>
      </c>
      <c r="C2345" s="250" t="s">
        <v>232</v>
      </c>
      <c r="D2345" s="250" t="s">
        <v>236</v>
      </c>
      <c r="E2345" s="251" t="s">
        <v>4624</v>
      </c>
      <c r="F2345" s="0" t="n">
        <v>563.66</v>
      </c>
    </row>
    <row r="2346" customFormat="false" ht="15" hidden="false" customHeight="false" outlineLevel="0" collapsed="false">
      <c r="A2346" s="250" t="n">
        <v>38056</v>
      </c>
      <c r="B2346" s="250" t="s">
        <v>4625</v>
      </c>
      <c r="C2346" s="250" t="s">
        <v>232</v>
      </c>
      <c r="D2346" s="250" t="s">
        <v>236</v>
      </c>
      <c r="E2346" s="251" t="s">
        <v>4626</v>
      </c>
      <c r="F2346" s="0" t="n">
        <v>466.78</v>
      </c>
    </row>
    <row r="2347" customFormat="false" ht="15" hidden="false" customHeight="false" outlineLevel="0" collapsed="false">
      <c r="A2347" s="250" t="n">
        <v>1564</v>
      </c>
      <c r="B2347" s="250" t="s">
        <v>4627</v>
      </c>
      <c r="C2347" s="250" t="s">
        <v>232</v>
      </c>
      <c r="D2347" s="250" t="s">
        <v>236</v>
      </c>
      <c r="E2347" s="251" t="s">
        <v>4628</v>
      </c>
      <c r="F2347" s="0" t="n">
        <v>3196.55</v>
      </c>
    </row>
    <row r="2348" customFormat="false" ht="15" hidden="false" customHeight="false" outlineLevel="0" collapsed="false">
      <c r="A2348" s="250" t="n">
        <v>11032</v>
      </c>
      <c r="B2348" s="250" t="s">
        <v>4629</v>
      </c>
      <c r="C2348" s="250" t="s">
        <v>232</v>
      </c>
      <c r="D2348" s="250" t="s">
        <v>236</v>
      </c>
      <c r="E2348" s="251" t="s">
        <v>4630</v>
      </c>
      <c r="F2348" s="0" t="n">
        <v>821.97</v>
      </c>
    </row>
    <row r="2349" customFormat="false" ht="15" hidden="false" customHeight="false" outlineLevel="0" collapsed="false">
      <c r="A2349" s="250" t="n">
        <v>36786</v>
      </c>
      <c r="B2349" s="250" t="s">
        <v>4631</v>
      </c>
      <c r="C2349" s="250" t="s">
        <v>4632</v>
      </c>
      <c r="D2349" s="250" t="s">
        <v>244</v>
      </c>
      <c r="E2349" s="251" t="s">
        <v>4633</v>
      </c>
      <c r="F2349" s="0" t="n">
        <v>2529.41</v>
      </c>
    </row>
    <row r="2350" customFormat="false" ht="15" hidden="false" customHeight="false" outlineLevel="0" collapsed="false">
      <c r="A2350" s="250" t="n">
        <v>36785</v>
      </c>
      <c r="B2350" s="250" t="s">
        <v>4634</v>
      </c>
      <c r="C2350" s="250" t="s">
        <v>4632</v>
      </c>
      <c r="D2350" s="250" t="s">
        <v>244</v>
      </c>
      <c r="E2350" s="251" t="s">
        <v>4635</v>
      </c>
      <c r="F2350" s="0" t="n">
        <v>7306.4</v>
      </c>
    </row>
    <row r="2351" customFormat="false" ht="15" hidden="false" customHeight="false" outlineLevel="0" collapsed="false">
      <c r="A2351" s="250" t="n">
        <v>36782</v>
      </c>
      <c r="B2351" s="250" t="s">
        <v>4636</v>
      </c>
      <c r="C2351" s="250" t="s">
        <v>4632</v>
      </c>
      <c r="D2351" s="250" t="s">
        <v>244</v>
      </c>
      <c r="E2351" s="251" t="s">
        <v>2816</v>
      </c>
      <c r="F2351" s="0" t="n">
        <v>4494313.11</v>
      </c>
    </row>
    <row r="2352" customFormat="false" ht="15" hidden="false" customHeight="false" outlineLevel="0" collapsed="false">
      <c r="A2352" s="250" t="n">
        <v>44481</v>
      </c>
      <c r="B2352" s="250" t="s">
        <v>4637</v>
      </c>
      <c r="C2352" s="250" t="s">
        <v>4632</v>
      </c>
      <c r="D2352" s="250" t="s">
        <v>244</v>
      </c>
      <c r="E2352" s="251" t="s">
        <v>4638</v>
      </c>
      <c r="F2352" s="0" t="n">
        <v>1923948.41</v>
      </c>
    </row>
    <row r="2353" customFormat="false" ht="15" hidden="false" customHeight="false" outlineLevel="0" collapsed="false">
      <c r="A2353" s="250" t="n">
        <v>4824</v>
      </c>
      <c r="B2353" s="250" t="s">
        <v>4639</v>
      </c>
      <c r="C2353" s="250" t="s">
        <v>352</v>
      </c>
      <c r="D2353" s="250" t="s">
        <v>236</v>
      </c>
      <c r="E2353" s="251" t="s">
        <v>4640</v>
      </c>
      <c r="F2353" s="0" t="n">
        <v>23.54</v>
      </c>
    </row>
    <row r="2354" customFormat="false" ht="15" hidden="false" customHeight="false" outlineLevel="0" collapsed="false">
      <c r="A2354" s="250" t="n">
        <v>11795</v>
      </c>
      <c r="B2354" s="250" t="s">
        <v>4641</v>
      </c>
      <c r="C2354" s="250" t="s">
        <v>243</v>
      </c>
      <c r="D2354" s="250" t="s">
        <v>244</v>
      </c>
      <c r="E2354" s="251" t="s">
        <v>4642</v>
      </c>
      <c r="F2354" s="0" t="n">
        <v>11.77</v>
      </c>
    </row>
    <row r="2355" customFormat="false" ht="15" hidden="false" customHeight="false" outlineLevel="0" collapsed="false">
      <c r="A2355" s="250" t="n">
        <v>134</v>
      </c>
      <c r="B2355" s="250" t="s">
        <v>4643</v>
      </c>
      <c r="C2355" s="250" t="s">
        <v>352</v>
      </c>
      <c r="D2355" s="250" t="s">
        <v>236</v>
      </c>
      <c r="E2355" s="251" t="s">
        <v>4644</v>
      </c>
      <c r="F2355" s="0" t="n">
        <v>16.25</v>
      </c>
    </row>
    <row r="2356" customFormat="false" ht="15" hidden="false" customHeight="false" outlineLevel="0" collapsed="false">
      <c r="A2356" s="250" t="n">
        <v>4229</v>
      </c>
      <c r="B2356" s="250" t="s">
        <v>4645</v>
      </c>
      <c r="C2356" s="250" t="s">
        <v>352</v>
      </c>
      <c r="D2356" s="250" t="s">
        <v>236</v>
      </c>
      <c r="E2356" s="251" t="s">
        <v>4646</v>
      </c>
      <c r="F2356" s="0" t="n">
        <v>2.26</v>
      </c>
    </row>
    <row r="2357" customFormat="false" ht="15" hidden="false" customHeight="false" outlineLevel="0" collapsed="false">
      <c r="A2357" s="250" t="n">
        <v>11731</v>
      </c>
      <c r="B2357" s="250" t="s">
        <v>4647</v>
      </c>
      <c r="C2357" s="250" t="s">
        <v>232</v>
      </c>
      <c r="D2357" s="250" t="s">
        <v>236</v>
      </c>
      <c r="E2357" s="251" t="s">
        <v>4648</v>
      </c>
      <c r="F2357" s="0" t="n">
        <v>3.5</v>
      </c>
    </row>
    <row r="2358" customFormat="false" ht="15" hidden="false" customHeight="false" outlineLevel="0" collapsed="false">
      <c r="A2358" s="250" t="n">
        <v>11732</v>
      </c>
      <c r="B2358" s="250" t="s">
        <v>4649</v>
      </c>
      <c r="C2358" s="250" t="s">
        <v>232</v>
      </c>
      <c r="D2358" s="250" t="s">
        <v>236</v>
      </c>
      <c r="E2358" s="251" t="s">
        <v>4650</v>
      </c>
      <c r="F2358" s="0" t="n">
        <v>12.23</v>
      </c>
    </row>
    <row r="2359" customFormat="false" ht="15" hidden="false" customHeight="false" outlineLevel="0" collapsed="false">
      <c r="A2359" s="250" t="n">
        <v>11244</v>
      </c>
      <c r="B2359" s="250" t="s">
        <v>4651</v>
      </c>
      <c r="C2359" s="250" t="s">
        <v>232</v>
      </c>
      <c r="D2359" s="250" t="s">
        <v>244</v>
      </c>
      <c r="E2359" s="251" t="s">
        <v>4652</v>
      </c>
      <c r="F2359" s="0" t="n">
        <v>12.78</v>
      </c>
    </row>
    <row r="2360" customFormat="false" ht="15" hidden="false" customHeight="false" outlineLevel="0" collapsed="false">
      <c r="A2360" s="250" t="n">
        <v>11245</v>
      </c>
      <c r="B2360" s="250" t="s">
        <v>4653</v>
      </c>
      <c r="C2360" s="250" t="s">
        <v>232</v>
      </c>
      <c r="D2360" s="250" t="s">
        <v>244</v>
      </c>
      <c r="E2360" s="251" t="s">
        <v>4654</v>
      </c>
      <c r="F2360" s="0" t="n">
        <v>13.65</v>
      </c>
    </row>
    <row r="2361" customFormat="false" ht="15" hidden="false" customHeight="false" outlineLevel="0" collapsed="false">
      <c r="A2361" s="250" t="n">
        <v>11235</v>
      </c>
      <c r="B2361" s="250" t="s">
        <v>4655</v>
      </c>
      <c r="C2361" s="250" t="s">
        <v>232</v>
      </c>
      <c r="D2361" s="250" t="s">
        <v>244</v>
      </c>
      <c r="E2361" s="251" t="s">
        <v>4656</v>
      </c>
      <c r="F2361" s="0" t="n">
        <v>13.86</v>
      </c>
    </row>
    <row r="2362" customFormat="false" ht="15" hidden="false" customHeight="false" outlineLevel="0" collapsed="false">
      <c r="A2362" s="250" t="n">
        <v>11236</v>
      </c>
      <c r="B2362" s="250" t="s">
        <v>4657</v>
      </c>
      <c r="C2362" s="250" t="s">
        <v>232</v>
      </c>
      <c r="D2362" s="250" t="s">
        <v>244</v>
      </c>
      <c r="E2362" s="251" t="s">
        <v>4658</v>
      </c>
      <c r="F2362" s="0" t="n">
        <v>13.02</v>
      </c>
    </row>
    <row r="2363" customFormat="false" ht="15" hidden="false" customHeight="false" outlineLevel="0" collapsed="false">
      <c r="A2363" s="250" t="n">
        <v>36494</v>
      </c>
      <c r="B2363" s="250" t="s">
        <v>4659</v>
      </c>
      <c r="C2363" s="250" t="s">
        <v>232</v>
      </c>
      <c r="D2363" s="250" t="s">
        <v>244</v>
      </c>
      <c r="E2363" s="251" t="s">
        <v>4660</v>
      </c>
      <c r="F2363" s="0" t="n">
        <v>30.51</v>
      </c>
    </row>
    <row r="2364" customFormat="false" ht="15" hidden="false" customHeight="false" outlineLevel="0" collapsed="false">
      <c r="A2364" s="250" t="n">
        <v>36493</v>
      </c>
      <c r="B2364" s="250" t="s">
        <v>4661</v>
      </c>
      <c r="C2364" s="250" t="s">
        <v>232</v>
      </c>
      <c r="D2364" s="250" t="s">
        <v>244</v>
      </c>
      <c r="E2364" s="251" t="s">
        <v>4662</v>
      </c>
      <c r="F2364" s="0" t="n">
        <v>427.37</v>
      </c>
    </row>
    <row r="2365" customFormat="false" ht="15" hidden="false" customHeight="false" outlineLevel="0" collapsed="false">
      <c r="A2365" s="250" t="n">
        <v>36492</v>
      </c>
      <c r="B2365" s="250" t="s">
        <v>4663</v>
      </c>
      <c r="C2365" s="250" t="s">
        <v>232</v>
      </c>
      <c r="D2365" s="250" t="s">
        <v>244</v>
      </c>
      <c r="E2365" s="251" t="s">
        <v>4664</v>
      </c>
      <c r="F2365" s="0" t="n">
        <v>1173.69</v>
      </c>
    </row>
    <row r="2366" customFormat="false" ht="15" hidden="false" customHeight="false" outlineLevel="0" collapsed="false">
      <c r="A2366" s="250" t="n">
        <v>13333</v>
      </c>
      <c r="B2366" s="250" t="s">
        <v>4665</v>
      </c>
      <c r="C2366" s="250" t="s">
        <v>232</v>
      </c>
      <c r="D2366" s="250" t="s">
        <v>244</v>
      </c>
      <c r="E2366" s="251" t="s">
        <v>4666</v>
      </c>
      <c r="F2366" s="0" t="n">
        <v>1266.23</v>
      </c>
    </row>
    <row r="2367" customFormat="false" ht="15" hidden="false" customHeight="false" outlineLevel="0" collapsed="false">
      <c r="A2367" s="250" t="n">
        <v>13533</v>
      </c>
      <c r="B2367" s="250" t="s">
        <v>4667</v>
      </c>
      <c r="C2367" s="250" t="s">
        <v>232</v>
      </c>
      <c r="D2367" s="250" t="s">
        <v>244</v>
      </c>
      <c r="E2367" s="251" t="s">
        <v>4668</v>
      </c>
      <c r="F2367" s="0" t="n">
        <v>1392.94</v>
      </c>
    </row>
    <row r="2368" customFormat="false" ht="15" hidden="false" customHeight="false" outlineLevel="0" collapsed="false">
      <c r="A2368" s="250" t="n">
        <v>36499</v>
      </c>
      <c r="B2368" s="250" t="s">
        <v>4669</v>
      </c>
      <c r="C2368" s="250" t="s">
        <v>232</v>
      </c>
      <c r="D2368" s="250" t="s">
        <v>244</v>
      </c>
      <c r="E2368" s="251" t="s">
        <v>4670</v>
      </c>
      <c r="F2368" s="0" t="n">
        <v>112.6</v>
      </c>
    </row>
    <row r="2369" customFormat="false" ht="15" hidden="false" customHeight="false" outlineLevel="0" collapsed="false">
      <c r="A2369" s="250" t="n">
        <v>39585</v>
      </c>
      <c r="B2369" s="250" t="s">
        <v>4671</v>
      </c>
      <c r="C2369" s="250" t="s">
        <v>232</v>
      </c>
      <c r="D2369" s="250" t="s">
        <v>244</v>
      </c>
      <c r="E2369" s="251" t="s">
        <v>4672</v>
      </c>
      <c r="F2369" s="0" t="n">
        <v>121.83</v>
      </c>
    </row>
    <row r="2370" customFormat="false" ht="15" hidden="false" customHeight="false" outlineLevel="0" collapsed="false">
      <c r="A2370" s="250" t="n">
        <v>39586</v>
      </c>
      <c r="B2370" s="250" t="s">
        <v>4673</v>
      </c>
      <c r="C2370" s="250" t="s">
        <v>232</v>
      </c>
      <c r="D2370" s="250" t="s">
        <v>244</v>
      </c>
      <c r="E2370" s="251" t="s">
        <v>4674</v>
      </c>
      <c r="F2370" s="0" t="n">
        <v>133.63</v>
      </c>
    </row>
    <row r="2371" customFormat="false" ht="15" hidden="false" customHeight="false" outlineLevel="0" collapsed="false">
      <c r="A2371" s="250" t="n">
        <v>39587</v>
      </c>
      <c r="B2371" s="250" t="s">
        <v>4675</v>
      </c>
      <c r="C2371" s="250" t="s">
        <v>232</v>
      </c>
      <c r="D2371" s="250" t="s">
        <v>244</v>
      </c>
      <c r="E2371" s="251" t="s">
        <v>4676</v>
      </c>
      <c r="F2371" s="0" t="n">
        <v>403.58</v>
      </c>
    </row>
    <row r="2372" customFormat="false" ht="15" hidden="false" customHeight="false" outlineLevel="0" collapsed="false">
      <c r="A2372" s="250" t="n">
        <v>39588</v>
      </c>
      <c r="B2372" s="250" t="s">
        <v>4677</v>
      </c>
      <c r="C2372" s="250" t="s">
        <v>232</v>
      </c>
      <c r="D2372" s="250" t="s">
        <v>244</v>
      </c>
      <c r="E2372" s="251" t="s">
        <v>4678</v>
      </c>
      <c r="F2372" s="0" t="n">
        <v>403.58</v>
      </c>
    </row>
    <row r="2373" customFormat="false" ht="15" hidden="false" customHeight="false" outlineLevel="0" collapsed="false">
      <c r="A2373" s="250" t="n">
        <v>39584</v>
      </c>
      <c r="B2373" s="250" t="s">
        <v>4679</v>
      </c>
      <c r="C2373" s="250" t="s">
        <v>232</v>
      </c>
      <c r="D2373" s="250" t="s">
        <v>244</v>
      </c>
      <c r="E2373" s="251" t="s">
        <v>4680</v>
      </c>
      <c r="F2373" s="0" t="n">
        <v>536.72</v>
      </c>
    </row>
    <row r="2374" customFormat="false" ht="15" hidden="false" customHeight="false" outlineLevel="0" collapsed="false">
      <c r="A2374" s="250" t="n">
        <v>39590</v>
      </c>
      <c r="B2374" s="250" t="s">
        <v>4681</v>
      </c>
      <c r="C2374" s="250" t="s">
        <v>232</v>
      </c>
      <c r="D2374" s="250" t="s">
        <v>244</v>
      </c>
      <c r="E2374" s="251" t="s">
        <v>4682</v>
      </c>
      <c r="F2374" s="0" t="n">
        <v>752.44</v>
      </c>
    </row>
    <row r="2375" customFormat="false" ht="15" hidden="false" customHeight="false" outlineLevel="0" collapsed="false">
      <c r="A2375" s="250" t="n">
        <v>39592</v>
      </c>
      <c r="B2375" s="250" t="s">
        <v>4683</v>
      </c>
      <c r="C2375" s="250" t="s">
        <v>232</v>
      </c>
      <c r="D2375" s="250" t="s">
        <v>244</v>
      </c>
      <c r="E2375" s="251" t="s">
        <v>4684</v>
      </c>
      <c r="F2375" s="0" t="n">
        <v>538.15</v>
      </c>
    </row>
    <row r="2376" customFormat="false" ht="15" hidden="false" customHeight="false" outlineLevel="0" collapsed="false">
      <c r="A2376" s="250" t="n">
        <v>39593</v>
      </c>
      <c r="B2376" s="250" t="s">
        <v>4685</v>
      </c>
      <c r="C2376" s="250" t="s">
        <v>232</v>
      </c>
      <c r="D2376" s="250" t="s">
        <v>244</v>
      </c>
      <c r="E2376" s="251" t="s">
        <v>4676</v>
      </c>
      <c r="F2376" s="0" t="n">
        <v>625.8</v>
      </c>
    </row>
    <row r="2377" customFormat="false" ht="15" hidden="false" customHeight="false" outlineLevel="0" collapsed="false">
      <c r="A2377" s="250" t="n">
        <v>14254</v>
      </c>
      <c r="B2377" s="250" t="s">
        <v>4686</v>
      </c>
      <c r="C2377" s="250" t="s">
        <v>232</v>
      </c>
      <c r="D2377" s="250" t="s">
        <v>244</v>
      </c>
      <c r="E2377" s="251" t="s">
        <v>4687</v>
      </c>
      <c r="F2377" s="0" t="n">
        <v>427.37</v>
      </c>
    </row>
    <row r="2378" customFormat="false" ht="15" hidden="false" customHeight="false" outlineLevel="0" collapsed="false">
      <c r="A2378" s="250" t="n">
        <v>44494</v>
      </c>
      <c r="B2378" s="250" t="s">
        <v>4688</v>
      </c>
      <c r="C2378" s="250" t="s">
        <v>232</v>
      </c>
      <c r="D2378" s="250" t="s">
        <v>244</v>
      </c>
      <c r="E2378" s="251" t="s">
        <v>4689</v>
      </c>
      <c r="F2378" s="0" t="n">
        <v>774.01</v>
      </c>
    </row>
    <row r="2379" customFormat="false" ht="15" hidden="false" customHeight="false" outlineLevel="0" collapsed="false">
      <c r="A2379" s="250" t="n">
        <v>25019</v>
      </c>
      <c r="B2379" s="250" t="s">
        <v>4690</v>
      </c>
      <c r="C2379" s="250" t="s">
        <v>232</v>
      </c>
      <c r="D2379" s="250" t="s">
        <v>244</v>
      </c>
      <c r="E2379" s="251" t="s">
        <v>4691</v>
      </c>
      <c r="F2379" s="0" t="n">
        <v>995.34</v>
      </c>
    </row>
    <row r="2380" customFormat="false" ht="15" hidden="false" customHeight="false" outlineLevel="0" collapsed="false">
      <c r="A2380" s="250" t="n">
        <v>36501</v>
      </c>
      <c r="B2380" s="250" t="s">
        <v>4692</v>
      </c>
      <c r="C2380" s="250" t="s">
        <v>232</v>
      </c>
      <c r="D2380" s="250" t="s">
        <v>244</v>
      </c>
      <c r="E2380" s="251" t="s">
        <v>4693</v>
      </c>
      <c r="F2380" s="0" t="n">
        <v>1097.13</v>
      </c>
    </row>
    <row r="2381" customFormat="false" ht="15" hidden="false" customHeight="false" outlineLevel="0" collapsed="false">
      <c r="A2381" s="250" t="n">
        <v>44493</v>
      </c>
      <c r="B2381" s="250" t="s">
        <v>4694</v>
      </c>
      <c r="C2381" s="250" t="s">
        <v>232</v>
      </c>
      <c r="D2381" s="250" t="s">
        <v>244</v>
      </c>
      <c r="E2381" s="251" t="s">
        <v>4695</v>
      </c>
      <c r="F2381" s="0" t="n">
        <v>560.54</v>
      </c>
    </row>
    <row r="2382" customFormat="false" ht="15" hidden="false" customHeight="false" outlineLevel="0" collapsed="false">
      <c r="A2382" s="250" t="n">
        <v>36500</v>
      </c>
      <c r="B2382" s="250" t="s">
        <v>4696</v>
      </c>
      <c r="C2382" s="250" t="s">
        <v>232</v>
      </c>
      <c r="D2382" s="250" t="s">
        <v>244</v>
      </c>
      <c r="E2382" s="251" t="s">
        <v>4697</v>
      </c>
      <c r="F2382" s="0" t="n">
        <v>357.87</v>
      </c>
    </row>
    <row r="2383" customFormat="false" ht="15" hidden="false" customHeight="false" outlineLevel="0" collapsed="false">
      <c r="A2383" s="250" t="n">
        <v>20017</v>
      </c>
      <c r="B2383" s="250" t="s">
        <v>4698</v>
      </c>
      <c r="C2383" s="250" t="s">
        <v>253</v>
      </c>
      <c r="D2383" s="250" t="s">
        <v>236</v>
      </c>
      <c r="E2383" s="251" t="s">
        <v>3612</v>
      </c>
      <c r="F2383" s="0" t="n">
        <v>300.85</v>
      </c>
    </row>
    <row r="2384" customFormat="false" ht="15" hidden="false" customHeight="false" outlineLevel="0" collapsed="false">
      <c r="A2384" s="250" t="n">
        <v>20007</v>
      </c>
      <c r="B2384" s="250" t="s">
        <v>4699</v>
      </c>
      <c r="C2384" s="250" t="s">
        <v>253</v>
      </c>
      <c r="D2384" s="250" t="s">
        <v>236</v>
      </c>
      <c r="E2384" s="251" t="s">
        <v>3292</v>
      </c>
      <c r="F2384" s="0" t="n">
        <v>376.22</v>
      </c>
    </row>
    <row r="2385" customFormat="false" ht="15" hidden="false" customHeight="false" outlineLevel="0" collapsed="false">
      <c r="A2385" s="250" t="n">
        <v>39831</v>
      </c>
      <c r="B2385" s="250" t="s">
        <v>4700</v>
      </c>
      <c r="C2385" s="250" t="s">
        <v>1179</v>
      </c>
      <c r="D2385" s="250" t="s">
        <v>244</v>
      </c>
      <c r="E2385" s="251" t="s">
        <v>4701</v>
      </c>
      <c r="F2385" s="0" t="n">
        <v>538.15</v>
      </c>
    </row>
    <row r="2386" customFormat="false" ht="15" hidden="false" customHeight="false" outlineLevel="0" collapsed="false">
      <c r="A2386" s="250" t="n">
        <v>36888</v>
      </c>
      <c r="B2386" s="250" t="s">
        <v>4702</v>
      </c>
      <c r="C2386" s="250" t="s">
        <v>253</v>
      </c>
      <c r="D2386" s="250" t="s">
        <v>244</v>
      </c>
      <c r="E2386" s="251" t="s">
        <v>4703</v>
      </c>
      <c r="F2386" s="0" t="n">
        <v>250.64</v>
      </c>
    </row>
    <row r="2387" customFormat="false" ht="15" hidden="false" customHeight="false" outlineLevel="0" collapsed="false">
      <c r="A2387" s="250" t="n">
        <v>39836</v>
      </c>
      <c r="B2387" s="250" t="s">
        <v>4704</v>
      </c>
      <c r="C2387" s="250" t="s">
        <v>1179</v>
      </c>
      <c r="D2387" s="250" t="s">
        <v>244</v>
      </c>
      <c r="E2387" s="251" t="s">
        <v>4705</v>
      </c>
      <c r="F2387" s="0" t="n">
        <v>312.53</v>
      </c>
    </row>
    <row r="2388" customFormat="false" ht="15" hidden="false" customHeight="false" outlineLevel="0" collapsed="false">
      <c r="A2388" s="250" t="n">
        <v>39830</v>
      </c>
      <c r="B2388" s="250" t="s">
        <v>4706</v>
      </c>
      <c r="C2388" s="250" t="s">
        <v>1179</v>
      </c>
      <c r="D2388" s="250" t="s">
        <v>244</v>
      </c>
      <c r="E2388" s="251" t="s">
        <v>4707</v>
      </c>
      <c r="F2388" s="0" t="n">
        <v>1.45</v>
      </c>
    </row>
    <row r="2389" customFormat="false" ht="15" hidden="false" customHeight="false" outlineLevel="0" collapsed="false">
      <c r="A2389" s="250" t="n">
        <v>40527</v>
      </c>
      <c r="B2389" s="250" t="s">
        <v>4708</v>
      </c>
      <c r="C2389" s="250" t="s">
        <v>232</v>
      </c>
      <c r="D2389" s="250" t="s">
        <v>236</v>
      </c>
      <c r="E2389" s="251" t="s">
        <v>4709</v>
      </c>
      <c r="F2389" s="0" t="n">
        <v>1.93</v>
      </c>
    </row>
    <row r="2390" customFormat="false" ht="15" hidden="false" customHeight="false" outlineLevel="0" collapsed="false">
      <c r="A2390" s="250" t="n">
        <v>36497</v>
      </c>
      <c r="B2390" s="250" t="s">
        <v>4710</v>
      </c>
      <c r="C2390" s="250" t="s">
        <v>232</v>
      </c>
      <c r="D2390" s="250" t="s">
        <v>236</v>
      </c>
      <c r="E2390" s="251" t="s">
        <v>4711</v>
      </c>
      <c r="F2390" s="0" t="n">
        <v>9.04</v>
      </c>
    </row>
    <row r="2391" customFormat="false" ht="15" hidden="false" customHeight="false" outlineLevel="0" collapsed="false">
      <c r="A2391" s="250" t="n">
        <v>36487</v>
      </c>
      <c r="B2391" s="250" t="s">
        <v>4712</v>
      </c>
      <c r="C2391" s="250" t="s">
        <v>232</v>
      </c>
      <c r="D2391" s="250" t="s">
        <v>236</v>
      </c>
      <c r="E2391" s="251" t="s">
        <v>4713</v>
      </c>
      <c r="F2391" s="0" t="n">
        <v>5.43</v>
      </c>
    </row>
    <row r="2392" customFormat="false" ht="15" hidden="false" customHeight="false" outlineLevel="0" collapsed="false">
      <c r="A2392" s="250" t="n">
        <v>44475</v>
      </c>
      <c r="B2392" s="250" t="s">
        <v>4714</v>
      </c>
      <c r="C2392" s="250" t="s">
        <v>232</v>
      </c>
      <c r="D2392" s="250" t="s">
        <v>244</v>
      </c>
      <c r="E2392" s="251" t="s">
        <v>4715</v>
      </c>
      <c r="F2392" s="0" t="n">
        <v>3.95</v>
      </c>
    </row>
    <row r="2393" customFormat="false" ht="15" hidden="false" customHeight="false" outlineLevel="0" collapsed="false">
      <c r="A2393" s="250" t="n">
        <v>44474</v>
      </c>
      <c r="B2393" s="250" t="s">
        <v>4716</v>
      </c>
      <c r="C2393" s="250" t="s">
        <v>232</v>
      </c>
      <c r="D2393" s="250" t="s">
        <v>244</v>
      </c>
      <c r="E2393" s="251" t="s">
        <v>4717</v>
      </c>
      <c r="F2393" s="0" t="n">
        <v>45.43</v>
      </c>
    </row>
    <row r="2394" customFormat="false" ht="15" hidden="false" customHeight="false" outlineLevel="0" collapsed="false">
      <c r="A2394" s="250" t="n">
        <v>44490</v>
      </c>
      <c r="B2394" s="250" t="s">
        <v>4718</v>
      </c>
      <c r="C2394" s="250" t="s">
        <v>232</v>
      </c>
      <c r="D2394" s="250" t="s">
        <v>244</v>
      </c>
      <c r="E2394" s="251" t="s">
        <v>4719</v>
      </c>
      <c r="F2394" s="0" t="n">
        <v>4.16</v>
      </c>
    </row>
    <row r="2395" customFormat="false" ht="15" hidden="false" customHeight="false" outlineLevel="0" collapsed="false">
      <c r="A2395" s="250" t="n">
        <v>37776</v>
      </c>
      <c r="B2395" s="250" t="s">
        <v>4720</v>
      </c>
      <c r="C2395" s="250" t="s">
        <v>232</v>
      </c>
      <c r="D2395" s="250" t="s">
        <v>244</v>
      </c>
      <c r="E2395" s="251" t="s">
        <v>4721</v>
      </c>
      <c r="F2395" s="0" t="n">
        <v>4.65</v>
      </c>
    </row>
    <row r="2396" customFormat="false" ht="15" hidden="false" customHeight="false" outlineLevel="0" collapsed="false">
      <c r="A2396" s="250" t="n">
        <v>37775</v>
      </c>
      <c r="B2396" s="250" t="s">
        <v>4722</v>
      </c>
      <c r="C2396" s="250" t="s">
        <v>232</v>
      </c>
      <c r="D2396" s="250" t="s">
        <v>244</v>
      </c>
      <c r="E2396" s="251" t="s">
        <v>4723</v>
      </c>
      <c r="F2396" s="0" t="n">
        <v>5.8</v>
      </c>
    </row>
    <row r="2397" customFormat="false" ht="15" hidden="false" customHeight="false" outlineLevel="0" collapsed="false">
      <c r="A2397" s="250" t="n">
        <v>36491</v>
      </c>
      <c r="B2397" s="250" t="s">
        <v>4724</v>
      </c>
      <c r="C2397" s="250" t="s">
        <v>232</v>
      </c>
      <c r="D2397" s="250" t="s">
        <v>244</v>
      </c>
      <c r="E2397" s="251" t="s">
        <v>4725</v>
      </c>
      <c r="F2397" s="0" t="n">
        <v>6.96</v>
      </c>
    </row>
    <row r="2398" customFormat="false" ht="15" hidden="false" customHeight="false" outlineLevel="0" collapsed="false">
      <c r="A2398" s="250" t="n">
        <v>10712</v>
      </c>
      <c r="B2398" s="250" t="s">
        <v>4726</v>
      </c>
      <c r="C2398" s="250" t="s">
        <v>232</v>
      </c>
      <c r="D2398" s="250" t="s">
        <v>244</v>
      </c>
      <c r="E2398" s="251" t="s">
        <v>4727</v>
      </c>
      <c r="F2398" s="0" t="n">
        <v>9.33</v>
      </c>
    </row>
    <row r="2399" customFormat="false" ht="15" hidden="false" customHeight="false" outlineLevel="0" collapsed="false">
      <c r="A2399" s="250" t="n">
        <v>3363</v>
      </c>
      <c r="B2399" s="250" t="s">
        <v>4728</v>
      </c>
      <c r="C2399" s="250" t="s">
        <v>232</v>
      </c>
      <c r="D2399" s="250" t="s">
        <v>244</v>
      </c>
      <c r="E2399" s="251" t="s">
        <v>4729</v>
      </c>
      <c r="F2399" s="0" t="n">
        <v>11.69</v>
      </c>
    </row>
    <row r="2400" customFormat="false" ht="15" hidden="false" customHeight="false" outlineLevel="0" collapsed="false">
      <c r="A2400" s="250" t="n">
        <v>3365</v>
      </c>
      <c r="B2400" s="250" t="s">
        <v>4730</v>
      </c>
      <c r="C2400" s="250" t="s">
        <v>232</v>
      </c>
      <c r="D2400" s="250" t="s">
        <v>244</v>
      </c>
      <c r="E2400" s="251" t="s">
        <v>4731</v>
      </c>
      <c r="F2400" s="0" t="n">
        <v>14</v>
      </c>
    </row>
    <row r="2401" customFormat="false" ht="15" hidden="false" customHeight="false" outlineLevel="0" collapsed="false">
      <c r="A2401" s="250" t="n">
        <v>7569</v>
      </c>
      <c r="B2401" s="250" t="s">
        <v>4732</v>
      </c>
      <c r="C2401" s="250" t="s">
        <v>232</v>
      </c>
      <c r="D2401" s="250" t="s">
        <v>236</v>
      </c>
      <c r="E2401" s="251" t="s">
        <v>4733</v>
      </c>
      <c r="F2401" s="0" t="n">
        <v>5282.42</v>
      </c>
    </row>
    <row r="2402" customFormat="false" ht="15" hidden="false" customHeight="false" outlineLevel="0" collapsed="false">
      <c r="A2402" s="250" t="n">
        <v>34349</v>
      </c>
      <c r="B2402" s="250" t="s">
        <v>4734</v>
      </c>
      <c r="C2402" s="250" t="s">
        <v>232</v>
      </c>
      <c r="D2402" s="250" t="s">
        <v>236</v>
      </c>
      <c r="E2402" s="251" t="s">
        <v>4735</v>
      </c>
      <c r="F2402" s="0" t="n">
        <v>11.56</v>
      </c>
    </row>
    <row r="2403" customFormat="false" ht="15" hidden="false" customHeight="false" outlineLevel="0" collapsed="false">
      <c r="A2403" s="250" t="n">
        <v>11991</v>
      </c>
      <c r="B2403" s="250" t="s">
        <v>4736</v>
      </c>
      <c r="C2403" s="250" t="s">
        <v>232</v>
      </c>
      <c r="D2403" s="250" t="s">
        <v>236</v>
      </c>
      <c r="E2403" s="251" t="s">
        <v>4737</v>
      </c>
      <c r="F2403" s="0" t="n">
        <v>2045.52</v>
      </c>
    </row>
    <row r="2404" customFormat="false" ht="15" hidden="false" customHeight="false" outlineLevel="0" collapsed="false">
      <c r="A2404" s="250" t="n">
        <v>20062</v>
      </c>
      <c r="B2404" s="250" t="s">
        <v>4738</v>
      </c>
      <c r="C2404" s="250" t="s">
        <v>232</v>
      </c>
      <c r="D2404" s="250" t="s">
        <v>244</v>
      </c>
      <c r="E2404" s="251" t="s">
        <v>3894</v>
      </c>
      <c r="F2404" s="0" t="n">
        <v>0.49</v>
      </c>
    </row>
    <row r="2405" customFormat="false" ht="15" hidden="false" customHeight="false" outlineLevel="0" collapsed="false">
      <c r="A2405" s="250" t="n">
        <v>11029</v>
      </c>
      <c r="B2405" s="250" t="s">
        <v>4739</v>
      </c>
      <c r="C2405" s="250" t="s">
        <v>3040</v>
      </c>
      <c r="D2405" s="250" t="s">
        <v>236</v>
      </c>
      <c r="E2405" s="251" t="s">
        <v>4740</v>
      </c>
      <c r="F2405" s="0" t="n">
        <v>0.49</v>
      </c>
    </row>
    <row r="2406" customFormat="false" ht="15" hidden="false" customHeight="false" outlineLevel="0" collapsed="false">
      <c r="A2406" s="250" t="n">
        <v>4316</v>
      </c>
      <c r="B2406" s="250" t="s">
        <v>4741</v>
      </c>
      <c r="C2406" s="250" t="s">
        <v>232</v>
      </c>
      <c r="D2406" s="250" t="s">
        <v>236</v>
      </c>
      <c r="E2406" s="251" t="s">
        <v>4742</v>
      </c>
      <c r="F2406" s="0" t="n">
        <v>12.68</v>
      </c>
    </row>
    <row r="2407" customFormat="false" ht="15" hidden="false" customHeight="false" outlineLevel="0" collapsed="false">
      <c r="A2407" s="250" t="n">
        <v>4313</v>
      </c>
      <c r="B2407" s="250" t="s">
        <v>4743</v>
      </c>
      <c r="C2407" s="250" t="s">
        <v>3040</v>
      </c>
      <c r="D2407" s="250" t="s">
        <v>236</v>
      </c>
      <c r="E2407" s="251" t="s">
        <v>4744</v>
      </c>
      <c r="F2407" s="0" t="n">
        <v>12.97</v>
      </c>
    </row>
    <row r="2408" customFormat="false" ht="15" hidden="false" customHeight="false" outlineLevel="0" collapsed="false">
      <c r="A2408" s="250" t="n">
        <v>4317</v>
      </c>
      <c r="B2408" s="250" t="s">
        <v>4745</v>
      </c>
      <c r="C2408" s="250" t="s">
        <v>232</v>
      </c>
      <c r="D2408" s="250" t="s">
        <v>236</v>
      </c>
      <c r="E2408" s="251" t="s">
        <v>4746</v>
      </c>
      <c r="F2408" s="0" t="n">
        <v>33907.05</v>
      </c>
    </row>
    <row r="2409" customFormat="false" ht="15" hidden="false" customHeight="false" outlineLevel="0" collapsed="false">
      <c r="A2409" s="250" t="n">
        <v>4314</v>
      </c>
      <c r="B2409" s="250" t="s">
        <v>4747</v>
      </c>
      <c r="C2409" s="250" t="s">
        <v>3040</v>
      </c>
      <c r="D2409" s="250" t="s">
        <v>236</v>
      </c>
      <c r="E2409" s="251" t="s">
        <v>4748</v>
      </c>
      <c r="F2409" s="0" t="n">
        <v>26583.13</v>
      </c>
    </row>
    <row r="2410" customFormat="false" ht="15" hidden="false" customHeight="false" outlineLevel="0" collapsed="false">
      <c r="A2410" s="250" t="n">
        <v>10921</v>
      </c>
      <c r="B2410" s="250" t="s">
        <v>4749</v>
      </c>
      <c r="C2410" s="250" t="s">
        <v>232</v>
      </c>
      <c r="D2410" s="250" t="s">
        <v>244</v>
      </c>
      <c r="E2410" s="251" t="s">
        <v>4750</v>
      </c>
      <c r="F2410" s="0" t="n">
        <v>3.07</v>
      </c>
    </row>
    <row r="2411" customFormat="false" ht="15" hidden="false" customHeight="false" outlineLevel="0" collapsed="false">
      <c r="A2411" s="250" t="n">
        <v>10922</v>
      </c>
      <c r="B2411" s="250" t="s">
        <v>4751</v>
      </c>
      <c r="C2411" s="250" t="s">
        <v>232</v>
      </c>
      <c r="D2411" s="250" t="s">
        <v>244</v>
      </c>
      <c r="E2411" s="251" t="s">
        <v>4752</v>
      </c>
      <c r="F2411" s="0" t="n">
        <v>4.3</v>
      </c>
    </row>
    <row r="2412" customFormat="false" ht="15" hidden="false" customHeight="false" outlineLevel="0" collapsed="false">
      <c r="A2412" s="250" t="n">
        <v>10923</v>
      </c>
      <c r="B2412" s="250" t="s">
        <v>4753</v>
      </c>
      <c r="C2412" s="250" t="s">
        <v>232</v>
      </c>
      <c r="D2412" s="250" t="s">
        <v>244</v>
      </c>
      <c r="E2412" s="251" t="s">
        <v>4754</v>
      </c>
      <c r="F2412" s="0" t="n">
        <v>11.25</v>
      </c>
    </row>
    <row r="2413" customFormat="false" ht="15" hidden="false" customHeight="false" outlineLevel="0" collapsed="false">
      <c r="A2413" s="250" t="n">
        <v>10924</v>
      </c>
      <c r="B2413" s="250" t="s">
        <v>4755</v>
      </c>
      <c r="C2413" s="250" t="s">
        <v>232</v>
      </c>
      <c r="D2413" s="250" t="s">
        <v>244</v>
      </c>
      <c r="E2413" s="251" t="s">
        <v>4756</v>
      </c>
      <c r="F2413" s="0" t="n">
        <v>12.43</v>
      </c>
    </row>
    <row r="2414" customFormat="false" ht="15" hidden="false" customHeight="false" outlineLevel="0" collapsed="false">
      <c r="A2414" s="250" t="n">
        <v>37772</v>
      </c>
      <c r="B2414" s="250" t="s">
        <v>4757</v>
      </c>
      <c r="C2414" s="250" t="s">
        <v>232</v>
      </c>
      <c r="D2414" s="250" t="s">
        <v>244</v>
      </c>
      <c r="E2414" s="251" t="s">
        <v>4758</v>
      </c>
      <c r="F2414" s="0" t="n">
        <v>34.81</v>
      </c>
    </row>
    <row r="2415" customFormat="false" ht="15" hidden="false" customHeight="false" outlineLevel="0" collapsed="false">
      <c r="A2415" s="250" t="n">
        <v>37771</v>
      </c>
      <c r="B2415" s="250" t="s">
        <v>4759</v>
      </c>
      <c r="C2415" s="250" t="s">
        <v>232</v>
      </c>
      <c r="D2415" s="250" t="s">
        <v>244</v>
      </c>
      <c r="E2415" s="251" t="s">
        <v>4760</v>
      </c>
      <c r="F2415" s="0" t="n">
        <v>3.15</v>
      </c>
    </row>
    <row r="2416" customFormat="false" ht="15" hidden="false" customHeight="false" outlineLevel="0" collapsed="false">
      <c r="A2416" s="250" t="n">
        <v>12772</v>
      </c>
      <c r="B2416" s="250" t="s">
        <v>4761</v>
      </c>
      <c r="C2416" s="250" t="s">
        <v>232</v>
      </c>
      <c r="D2416" s="250" t="s">
        <v>244</v>
      </c>
      <c r="E2416" s="251" t="s">
        <v>4762</v>
      </c>
      <c r="F2416" s="0" t="n">
        <v>14.27</v>
      </c>
    </row>
    <row r="2417" customFormat="false" ht="15" hidden="false" customHeight="false" outlineLevel="0" collapsed="false">
      <c r="A2417" s="250" t="n">
        <v>12770</v>
      </c>
      <c r="B2417" s="250" t="s">
        <v>4763</v>
      </c>
      <c r="C2417" s="250" t="s">
        <v>232</v>
      </c>
      <c r="D2417" s="250" t="s">
        <v>244</v>
      </c>
      <c r="E2417" s="251" t="s">
        <v>4764</v>
      </c>
      <c r="F2417" s="0" t="n">
        <v>5.22</v>
      </c>
    </row>
    <row r="2418" customFormat="false" ht="15" hidden="false" customHeight="false" outlineLevel="0" collapsed="false">
      <c r="A2418" s="250" t="n">
        <v>12775</v>
      </c>
      <c r="B2418" s="250" t="s">
        <v>4765</v>
      </c>
      <c r="C2418" s="250" t="s">
        <v>232</v>
      </c>
      <c r="D2418" s="250" t="s">
        <v>244</v>
      </c>
      <c r="E2418" s="251" t="s">
        <v>4766</v>
      </c>
      <c r="F2418" s="0" t="n">
        <v>3.24</v>
      </c>
    </row>
    <row r="2419" customFormat="false" ht="15" hidden="false" customHeight="false" outlineLevel="0" collapsed="false">
      <c r="A2419" s="250" t="n">
        <v>12768</v>
      </c>
      <c r="B2419" s="250" t="s">
        <v>4767</v>
      </c>
      <c r="C2419" s="250" t="s">
        <v>232</v>
      </c>
      <c r="D2419" s="250" t="s">
        <v>244</v>
      </c>
      <c r="E2419" s="251" t="s">
        <v>4768</v>
      </c>
      <c r="F2419" s="0" t="n">
        <v>17.84</v>
      </c>
    </row>
    <row r="2420" customFormat="false" ht="15" hidden="false" customHeight="false" outlineLevel="0" collapsed="false">
      <c r="A2420" s="250" t="n">
        <v>12769</v>
      </c>
      <c r="B2420" s="250" t="s">
        <v>4769</v>
      </c>
      <c r="C2420" s="250" t="s">
        <v>232</v>
      </c>
      <c r="D2420" s="250" t="s">
        <v>244</v>
      </c>
      <c r="E2420" s="251" t="s">
        <v>4770</v>
      </c>
      <c r="F2420" s="0" t="n">
        <v>17.42</v>
      </c>
    </row>
    <row r="2421" customFormat="false" ht="15" hidden="false" customHeight="false" outlineLevel="0" collapsed="false">
      <c r="A2421" s="250" t="n">
        <v>12773</v>
      </c>
      <c r="B2421" s="250" t="s">
        <v>4771</v>
      </c>
      <c r="C2421" s="250" t="s">
        <v>232</v>
      </c>
      <c r="D2421" s="250" t="s">
        <v>244</v>
      </c>
      <c r="E2421" s="251" t="s">
        <v>4772</v>
      </c>
      <c r="F2421" s="0" t="n">
        <v>6.65</v>
      </c>
    </row>
    <row r="2422" customFormat="false" ht="15" hidden="false" customHeight="false" outlineLevel="0" collapsed="false">
      <c r="A2422" s="250" t="n">
        <v>12774</v>
      </c>
      <c r="B2422" s="250" t="s">
        <v>4773</v>
      </c>
      <c r="C2422" s="250" t="s">
        <v>232</v>
      </c>
      <c r="D2422" s="250" t="s">
        <v>244</v>
      </c>
      <c r="E2422" s="251" t="s">
        <v>4774</v>
      </c>
      <c r="F2422" s="0" t="n">
        <v>8.19</v>
      </c>
    </row>
    <row r="2423" customFormat="false" ht="15" hidden="false" customHeight="false" outlineLevel="0" collapsed="false">
      <c r="A2423" s="250" t="n">
        <v>12776</v>
      </c>
      <c r="B2423" s="250" t="s">
        <v>4775</v>
      </c>
      <c r="C2423" s="250" t="s">
        <v>232</v>
      </c>
      <c r="D2423" s="250" t="s">
        <v>244</v>
      </c>
      <c r="E2423" s="251" t="s">
        <v>4776</v>
      </c>
      <c r="F2423" s="0" t="n">
        <v>128.39</v>
      </c>
    </row>
    <row r="2424" customFormat="false" ht="15" hidden="false" customHeight="false" outlineLevel="0" collapsed="false">
      <c r="A2424" s="250" t="n">
        <v>12777</v>
      </c>
      <c r="B2424" s="250" t="s">
        <v>4777</v>
      </c>
      <c r="C2424" s="250" t="s">
        <v>232</v>
      </c>
      <c r="D2424" s="250" t="s">
        <v>244</v>
      </c>
      <c r="E2424" s="251" t="s">
        <v>4778</v>
      </c>
      <c r="F2424" s="0" t="n">
        <v>111.57</v>
      </c>
    </row>
    <row r="2425" customFormat="false" ht="15" hidden="false" customHeight="false" outlineLevel="0" collapsed="false">
      <c r="A2425" s="250" t="n">
        <v>3391</v>
      </c>
      <c r="B2425" s="250" t="s">
        <v>4779</v>
      </c>
      <c r="C2425" s="250" t="s">
        <v>232</v>
      </c>
      <c r="D2425" s="250" t="s">
        <v>244</v>
      </c>
      <c r="E2425" s="251" t="s">
        <v>4780</v>
      </c>
      <c r="F2425" s="0" t="n">
        <v>133.17</v>
      </c>
    </row>
    <row r="2426" customFormat="false" ht="15" hidden="false" customHeight="false" outlineLevel="0" collapsed="false">
      <c r="A2426" s="250" t="n">
        <v>3389</v>
      </c>
      <c r="B2426" s="250" t="s">
        <v>4781</v>
      </c>
      <c r="C2426" s="250" t="s">
        <v>232</v>
      </c>
      <c r="D2426" s="250" t="s">
        <v>244</v>
      </c>
      <c r="E2426" s="251" t="s">
        <v>1523</v>
      </c>
      <c r="F2426" s="0" t="n">
        <v>150</v>
      </c>
    </row>
    <row r="2427" customFormat="false" ht="15" hidden="false" customHeight="false" outlineLevel="0" collapsed="false">
      <c r="A2427" s="250" t="n">
        <v>3390</v>
      </c>
      <c r="B2427" s="250" t="s">
        <v>4782</v>
      </c>
      <c r="C2427" s="250" t="s">
        <v>232</v>
      </c>
      <c r="D2427" s="250" t="s">
        <v>244</v>
      </c>
      <c r="E2427" s="251" t="s">
        <v>4783</v>
      </c>
      <c r="F2427" s="0" t="n">
        <v>0.43</v>
      </c>
    </row>
    <row r="2428" customFormat="false" ht="15" hidden="false" customHeight="false" outlineLevel="0" collapsed="false">
      <c r="A2428" s="250" t="n">
        <v>12873</v>
      </c>
      <c r="B2428" s="250" t="s">
        <v>4784</v>
      </c>
      <c r="C2428" s="250" t="s">
        <v>575</v>
      </c>
      <c r="D2428" s="250" t="s">
        <v>236</v>
      </c>
      <c r="E2428" s="251" t="s">
        <v>4785</v>
      </c>
      <c r="F2428" s="0" t="n">
        <v>347.16</v>
      </c>
    </row>
    <row r="2429" customFormat="false" ht="15" hidden="false" customHeight="false" outlineLevel="0" collapsed="false">
      <c r="A2429" s="250" t="n">
        <v>41076</v>
      </c>
      <c r="B2429" s="250" t="s">
        <v>4786</v>
      </c>
      <c r="C2429" s="250" t="s">
        <v>578</v>
      </c>
      <c r="D2429" s="250" t="s">
        <v>236</v>
      </c>
      <c r="E2429" s="251" t="s">
        <v>4787</v>
      </c>
      <c r="F2429" s="0" t="n">
        <v>1.21</v>
      </c>
    </row>
    <row r="2430" customFormat="false" ht="15" hidden="false" customHeight="false" outlineLevel="0" collapsed="false">
      <c r="A2430" s="250" t="n">
        <v>140</v>
      </c>
      <c r="B2430" s="250" t="s">
        <v>4788</v>
      </c>
      <c r="C2430" s="250" t="s">
        <v>352</v>
      </c>
      <c r="D2430" s="250" t="s">
        <v>236</v>
      </c>
      <c r="E2430" s="251" t="s">
        <v>4213</v>
      </c>
      <c r="F2430" s="0" t="n">
        <v>21.28</v>
      </c>
    </row>
    <row r="2431" customFormat="false" ht="15" hidden="false" customHeight="false" outlineLevel="0" collapsed="false">
      <c r="A2431" s="250" t="n">
        <v>151</v>
      </c>
      <c r="B2431" s="250" t="s">
        <v>4789</v>
      </c>
      <c r="C2431" s="250" t="s">
        <v>355</v>
      </c>
      <c r="D2431" s="250" t="s">
        <v>236</v>
      </c>
      <c r="E2431" s="251" t="s">
        <v>4790</v>
      </c>
      <c r="F2431" s="0" t="n">
        <v>179.92</v>
      </c>
    </row>
    <row r="2432" customFormat="false" ht="15" hidden="false" customHeight="false" outlineLevel="0" collapsed="false">
      <c r="A2432" s="250" t="n">
        <v>7340</v>
      </c>
      <c r="B2432" s="250" t="s">
        <v>4791</v>
      </c>
      <c r="C2432" s="250" t="s">
        <v>355</v>
      </c>
      <c r="D2432" s="250" t="s">
        <v>244</v>
      </c>
      <c r="E2432" s="251" t="s">
        <v>2558</v>
      </c>
      <c r="F2432" s="0" t="n">
        <v>248.86</v>
      </c>
    </row>
    <row r="2433" customFormat="false" ht="15" hidden="false" customHeight="false" outlineLevel="0" collapsed="false">
      <c r="A2433" s="250" t="n">
        <v>2701</v>
      </c>
      <c r="B2433" s="250" t="s">
        <v>4792</v>
      </c>
      <c r="C2433" s="250" t="s">
        <v>575</v>
      </c>
      <c r="D2433" s="250" t="s">
        <v>236</v>
      </c>
      <c r="E2433" s="251" t="s">
        <v>4793</v>
      </c>
      <c r="F2433" s="0" t="n">
        <v>137.3</v>
      </c>
    </row>
    <row r="2434" customFormat="false" ht="15" hidden="false" customHeight="false" outlineLevel="0" collapsed="false">
      <c r="A2434" s="250" t="n">
        <v>40929</v>
      </c>
      <c r="B2434" s="250" t="s">
        <v>4794</v>
      </c>
      <c r="C2434" s="250" t="s">
        <v>578</v>
      </c>
      <c r="D2434" s="250" t="s">
        <v>236</v>
      </c>
      <c r="E2434" s="251" t="s">
        <v>4795</v>
      </c>
      <c r="F2434" s="0" t="n">
        <v>174.48</v>
      </c>
    </row>
    <row r="2435" customFormat="false" ht="15" hidden="false" customHeight="false" outlineLevel="0" collapsed="false">
      <c r="A2435" s="250" t="n">
        <v>38114</v>
      </c>
      <c r="B2435" s="250" t="s">
        <v>4796</v>
      </c>
      <c r="C2435" s="250" t="s">
        <v>232</v>
      </c>
      <c r="D2435" s="250" t="s">
        <v>236</v>
      </c>
      <c r="E2435" s="251" t="s">
        <v>570</v>
      </c>
      <c r="F2435" s="0" t="n">
        <v>3.2</v>
      </c>
    </row>
    <row r="2436" customFormat="false" ht="15" hidden="false" customHeight="false" outlineLevel="0" collapsed="false">
      <c r="A2436" s="250" t="n">
        <v>38064</v>
      </c>
      <c r="B2436" s="250" t="s">
        <v>4797</v>
      </c>
      <c r="C2436" s="250" t="s">
        <v>232</v>
      </c>
      <c r="D2436" s="250" t="s">
        <v>236</v>
      </c>
      <c r="E2436" s="251" t="s">
        <v>4798</v>
      </c>
      <c r="F2436" s="0" t="n">
        <v>16.29</v>
      </c>
    </row>
    <row r="2437" customFormat="false" ht="15" hidden="false" customHeight="false" outlineLevel="0" collapsed="false">
      <c r="A2437" s="250" t="n">
        <v>38115</v>
      </c>
      <c r="B2437" s="250" t="s">
        <v>4799</v>
      </c>
      <c r="C2437" s="250" t="s">
        <v>232</v>
      </c>
      <c r="D2437" s="250" t="s">
        <v>236</v>
      </c>
      <c r="E2437" s="251" t="s">
        <v>4800</v>
      </c>
      <c r="F2437" s="0" t="n">
        <v>377809.08</v>
      </c>
    </row>
    <row r="2438" customFormat="false" ht="15" hidden="false" customHeight="false" outlineLevel="0" collapsed="false">
      <c r="A2438" s="250" t="n">
        <v>38065</v>
      </c>
      <c r="B2438" s="250" t="s">
        <v>4801</v>
      </c>
      <c r="C2438" s="250" t="s">
        <v>232</v>
      </c>
      <c r="D2438" s="250" t="s">
        <v>236</v>
      </c>
      <c r="E2438" s="251" t="s">
        <v>4510</v>
      </c>
      <c r="F2438" s="0" t="n">
        <v>428042.35</v>
      </c>
    </row>
    <row r="2439" customFormat="false" ht="15" hidden="false" customHeight="false" outlineLevel="0" collapsed="false">
      <c r="A2439" s="250" t="n">
        <v>38078</v>
      </c>
      <c r="B2439" s="250" t="s">
        <v>4802</v>
      </c>
      <c r="C2439" s="250" t="s">
        <v>232</v>
      </c>
      <c r="D2439" s="250" t="s">
        <v>236</v>
      </c>
      <c r="E2439" s="251" t="s">
        <v>4803</v>
      </c>
      <c r="F2439" s="0" t="n">
        <v>795140.35</v>
      </c>
    </row>
    <row r="2440" customFormat="false" ht="15" hidden="false" customHeight="false" outlineLevel="0" collapsed="false">
      <c r="A2440" s="250" t="n">
        <v>38113</v>
      </c>
      <c r="B2440" s="250" t="s">
        <v>4804</v>
      </c>
      <c r="C2440" s="250" t="s">
        <v>232</v>
      </c>
      <c r="D2440" s="250" t="s">
        <v>236</v>
      </c>
      <c r="E2440" s="251" t="s">
        <v>3127</v>
      </c>
      <c r="F2440" s="0" t="n">
        <v>146282.53</v>
      </c>
    </row>
    <row r="2441" customFormat="false" ht="15" hidden="false" customHeight="false" outlineLevel="0" collapsed="false">
      <c r="A2441" s="250" t="n">
        <v>38063</v>
      </c>
      <c r="B2441" s="250" t="s">
        <v>4805</v>
      </c>
      <c r="C2441" s="250" t="s">
        <v>232</v>
      </c>
      <c r="D2441" s="250" t="s">
        <v>236</v>
      </c>
      <c r="E2441" s="251" t="s">
        <v>4806</v>
      </c>
      <c r="F2441" s="0" t="n">
        <v>130760.33</v>
      </c>
    </row>
    <row r="2442" customFormat="false" ht="15" hidden="false" customHeight="false" outlineLevel="0" collapsed="false">
      <c r="A2442" s="250" t="n">
        <v>38080</v>
      </c>
      <c r="B2442" s="250" t="s">
        <v>4807</v>
      </c>
      <c r="C2442" s="250" t="s">
        <v>232</v>
      </c>
      <c r="D2442" s="250" t="s">
        <v>236</v>
      </c>
      <c r="E2442" s="251" t="s">
        <v>4808</v>
      </c>
      <c r="F2442" s="0" t="n">
        <v>2852.51</v>
      </c>
    </row>
    <row r="2443" customFormat="false" ht="15" hidden="false" customHeight="false" outlineLevel="0" collapsed="false">
      <c r="A2443" s="250" t="n">
        <v>38069</v>
      </c>
      <c r="B2443" s="250" t="s">
        <v>4809</v>
      </c>
      <c r="C2443" s="250" t="s">
        <v>232</v>
      </c>
      <c r="D2443" s="250" t="s">
        <v>236</v>
      </c>
      <c r="E2443" s="251" t="s">
        <v>4810</v>
      </c>
      <c r="F2443" s="0" t="n">
        <v>94454.63</v>
      </c>
    </row>
    <row r="2444" customFormat="false" ht="15" hidden="false" customHeight="false" outlineLevel="0" collapsed="false">
      <c r="A2444" s="250" t="n">
        <v>38077</v>
      </c>
      <c r="B2444" s="250" t="s">
        <v>4811</v>
      </c>
      <c r="C2444" s="250" t="s">
        <v>232</v>
      </c>
      <c r="D2444" s="250" t="s">
        <v>236</v>
      </c>
      <c r="E2444" s="251" t="s">
        <v>384</v>
      </c>
      <c r="F2444" s="0" t="n">
        <v>110788.88</v>
      </c>
    </row>
    <row r="2445" customFormat="false" ht="15" hidden="false" customHeight="false" outlineLevel="0" collapsed="false">
      <c r="A2445" s="250" t="n">
        <v>38073</v>
      </c>
      <c r="B2445" s="250" t="s">
        <v>4812</v>
      </c>
      <c r="C2445" s="250" t="s">
        <v>232</v>
      </c>
      <c r="D2445" s="250" t="s">
        <v>236</v>
      </c>
      <c r="E2445" s="251" t="s">
        <v>4813</v>
      </c>
      <c r="F2445" s="0" t="n">
        <v>134935.18</v>
      </c>
    </row>
    <row r="2446" customFormat="false" ht="15" hidden="false" customHeight="false" outlineLevel="0" collapsed="false">
      <c r="A2446" s="250" t="n">
        <v>38112</v>
      </c>
      <c r="B2446" s="250" t="s">
        <v>4814</v>
      </c>
      <c r="C2446" s="250" t="s">
        <v>232</v>
      </c>
      <c r="D2446" s="250" t="s">
        <v>236</v>
      </c>
      <c r="E2446" s="251" t="s">
        <v>4815</v>
      </c>
      <c r="F2446" s="0" t="n">
        <v>156240.73</v>
      </c>
    </row>
    <row r="2447" customFormat="false" ht="15" hidden="false" customHeight="false" outlineLevel="0" collapsed="false">
      <c r="A2447" s="250" t="n">
        <v>38062</v>
      </c>
      <c r="B2447" s="250" t="s">
        <v>4816</v>
      </c>
      <c r="C2447" s="250" t="s">
        <v>232</v>
      </c>
      <c r="D2447" s="250" t="s">
        <v>236</v>
      </c>
      <c r="E2447" s="251" t="s">
        <v>3612</v>
      </c>
      <c r="F2447" s="0" t="n">
        <v>84114.33</v>
      </c>
    </row>
    <row r="2448" customFormat="false" ht="15" hidden="false" customHeight="false" outlineLevel="0" collapsed="false">
      <c r="A2448" s="250" t="n">
        <v>12128</v>
      </c>
      <c r="B2448" s="250" t="s">
        <v>4817</v>
      </c>
      <c r="C2448" s="250" t="s">
        <v>232</v>
      </c>
      <c r="D2448" s="250" t="s">
        <v>236</v>
      </c>
      <c r="E2448" s="251" t="s">
        <v>4818</v>
      </c>
      <c r="F2448" s="0" t="n">
        <v>82097.4</v>
      </c>
    </row>
    <row r="2449" customFormat="false" ht="15" hidden="false" customHeight="false" outlineLevel="0" collapsed="false">
      <c r="A2449" s="250" t="n">
        <v>12129</v>
      </c>
      <c r="B2449" s="250" t="s">
        <v>4819</v>
      </c>
      <c r="C2449" s="250" t="s">
        <v>232</v>
      </c>
      <c r="D2449" s="250" t="s">
        <v>236</v>
      </c>
      <c r="E2449" s="251" t="s">
        <v>4820</v>
      </c>
      <c r="F2449" s="0" t="n">
        <v>117975.95</v>
      </c>
    </row>
    <row r="2450" customFormat="false" ht="15" hidden="false" customHeight="false" outlineLevel="0" collapsed="false">
      <c r="A2450" s="250" t="n">
        <v>38081</v>
      </c>
      <c r="B2450" s="250" t="s">
        <v>4821</v>
      </c>
      <c r="C2450" s="250" t="s">
        <v>232</v>
      </c>
      <c r="D2450" s="250" t="s">
        <v>236</v>
      </c>
      <c r="E2450" s="251" t="s">
        <v>649</v>
      </c>
      <c r="F2450" s="0" t="n">
        <v>134935.18</v>
      </c>
    </row>
    <row r="2451" customFormat="false" ht="15" hidden="false" customHeight="false" outlineLevel="0" collapsed="false">
      <c r="A2451" s="250" t="n">
        <v>38070</v>
      </c>
      <c r="B2451" s="250" t="s">
        <v>4822</v>
      </c>
      <c r="C2451" s="250" t="s">
        <v>232</v>
      </c>
      <c r="D2451" s="250" t="s">
        <v>236</v>
      </c>
      <c r="E2451" s="251" t="s">
        <v>2866</v>
      </c>
      <c r="F2451" s="0" t="n">
        <v>76700</v>
      </c>
    </row>
    <row r="2452" customFormat="false" ht="15" hidden="false" customHeight="false" outlineLevel="0" collapsed="false">
      <c r="A2452" s="250" t="n">
        <v>38074</v>
      </c>
      <c r="B2452" s="250" t="s">
        <v>4823</v>
      </c>
      <c r="C2452" s="250" t="s">
        <v>232</v>
      </c>
      <c r="D2452" s="250" t="s">
        <v>236</v>
      </c>
      <c r="E2452" s="251" t="s">
        <v>4824</v>
      </c>
      <c r="F2452" s="0" t="n">
        <v>64050.62</v>
      </c>
    </row>
    <row r="2453" customFormat="false" ht="15" hidden="false" customHeight="false" outlineLevel="0" collapsed="false">
      <c r="A2453" s="250" t="n">
        <v>38079</v>
      </c>
      <c r="B2453" s="250" t="s">
        <v>4825</v>
      </c>
      <c r="C2453" s="250" t="s">
        <v>232</v>
      </c>
      <c r="D2453" s="250" t="s">
        <v>236</v>
      </c>
      <c r="E2453" s="251" t="s">
        <v>4826</v>
      </c>
      <c r="F2453" s="0" t="n">
        <v>109789.92</v>
      </c>
    </row>
    <row r="2454" customFormat="false" ht="15" hidden="false" customHeight="false" outlineLevel="0" collapsed="false">
      <c r="A2454" s="250" t="n">
        <v>38072</v>
      </c>
      <c r="B2454" s="250" t="s">
        <v>4827</v>
      </c>
      <c r="C2454" s="250" t="s">
        <v>232</v>
      </c>
      <c r="D2454" s="250" t="s">
        <v>236</v>
      </c>
      <c r="E2454" s="251" t="s">
        <v>4828</v>
      </c>
      <c r="F2454" s="0" t="n">
        <v>97750.86</v>
      </c>
    </row>
    <row r="2455" customFormat="false" ht="15" hidden="false" customHeight="false" outlineLevel="0" collapsed="false">
      <c r="A2455" s="250" t="n">
        <v>38068</v>
      </c>
      <c r="B2455" s="250" t="s">
        <v>4829</v>
      </c>
      <c r="C2455" s="250" t="s">
        <v>232</v>
      </c>
      <c r="D2455" s="250" t="s">
        <v>236</v>
      </c>
      <c r="E2455" s="251" t="s">
        <v>4830</v>
      </c>
      <c r="F2455" s="0" t="n">
        <v>117515.26</v>
      </c>
    </row>
    <row r="2456" customFormat="false" ht="15" hidden="false" customHeight="false" outlineLevel="0" collapsed="false">
      <c r="A2456" s="250" t="n">
        <v>38071</v>
      </c>
      <c r="B2456" s="250" t="s">
        <v>4831</v>
      </c>
      <c r="C2456" s="250" t="s">
        <v>232</v>
      </c>
      <c r="D2456" s="250" t="s">
        <v>236</v>
      </c>
      <c r="E2456" s="251" t="s">
        <v>4832</v>
      </c>
      <c r="F2456" s="0" t="n">
        <v>69077.86</v>
      </c>
    </row>
    <row r="2457" customFormat="false" ht="15" hidden="false" customHeight="false" outlineLevel="0" collapsed="false">
      <c r="A2457" s="250" t="n">
        <v>38412</v>
      </c>
      <c r="B2457" s="250" t="s">
        <v>4833</v>
      </c>
      <c r="C2457" s="250" t="s">
        <v>232</v>
      </c>
      <c r="D2457" s="250" t="s">
        <v>244</v>
      </c>
      <c r="E2457" s="251" t="s">
        <v>4834</v>
      </c>
      <c r="F2457" s="0" t="n">
        <v>2.98</v>
      </c>
    </row>
    <row r="2458" customFormat="false" ht="15" hidden="false" customHeight="false" outlineLevel="0" collapsed="false">
      <c r="A2458" s="250" t="n">
        <v>3405</v>
      </c>
      <c r="B2458" s="250" t="s">
        <v>4835</v>
      </c>
      <c r="C2458" s="250" t="s">
        <v>232</v>
      </c>
      <c r="D2458" s="250" t="s">
        <v>236</v>
      </c>
      <c r="E2458" s="251" t="s">
        <v>4836</v>
      </c>
      <c r="F2458" s="0" t="n">
        <v>2.28</v>
      </c>
    </row>
    <row r="2459" customFormat="false" ht="15" hidden="false" customHeight="false" outlineLevel="0" collapsed="false">
      <c r="A2459" s="250" t="n">
        <v>3394</v>
      </c>
      <c r="B2459" s="250" t="s">
        <v>4837</v>
      </c>
      <c r="C2459" s="250" t="s">
        <v>232</v>
      </c>
      <c r="D2459" s="250" t="s">
        <v>236</v>
      </c>
      <c r="E2459" s="251" t="s">
        <v>4838</v>
      </c>
      <c r="F2459" s="0" t="n">
        <v>153.95</v>
      </c>
    </row>
    <row r="2460" customFormat="false" ht="15" hidden="false" customHeight="false" outlineLevel="0" collapsed="false">
      <c r="A2460" s="250" t="n">
        <v>3393</v>
      </c>
      <c r="B2460" s="250" t="s">
        <v>4839</v>
      </c>
      <c r="C2460" s="250" t="s">
        <v>232</v>
      </c>
      <c r="D2460" s="250" t="s">
        <v>236</v>
      </c>
      <c r="E2460" s="251" t="s">
        <v>4840</v>
      </c>
      <c r="F2460" s="0" t="n">
        <v>175.58</v>
      </c>
    </row>
    <row r="2461" customFormat="false" ht="15" hidden="false" customHeight="false" outlineLevel="0" collapsed="false">
      <c r="A2461" s="250" t="n">
        <v>3406</v>
      </c>
      <c r="B2461" s="250" t="s">
        <v>4841</v>
      </c>
      <c r="C2461" s="250" t="s">
        <v>232</v>
      </c>
      <c r="D2461" s="250" t="s">
        <v>233</v>
      </c>
      <c r="E2461" s="251" t="s">
        <v>4842</v>
      </c>
      <c r="F2461" s="0" t="n">
        <v>175.21</v>
      </c>
    </row>
    <row r="2462" customFormat="false" ht="15" hidden="false" customHeight="false" outlineLevel="0" collapsed="false">
      <c r="A2462" s="250" t="n">
        <v>3395</v>
      </c>
      <c r="B2462" s="250" t="s">
        <v>4843</v>
      </c>
      <c r="C2462" s="250" t="s">
        <v>232</v>
      </c>
      <c r="D2462" s="250" t="s">
        <v>236</v>
      </c>
      <c r="E2462" s="251" t="s">
        <v>4844</v>
      </c>
      <c r="F2462" s="0" t="n">
        <v>6.59</v>
      </c>
    </row>
    <row r="2463" customFormat="false" ht="15" hidden="false" customHeight="false" outlineLevel="0" collapsed="false">
      <c r="A2463" s="250" t="n">
        <v>3398</v>
      </c>
      <c r="B2463" s="250" t="s">
        <v>4845</v>
      </c>
      <c r="C2463" s="250" t="s">
        <v>232</v>
      </c>
      <c r="D2463" s="250" t="s">
        <v>236</v>
      </c>
      <c r="E2463" s="251" t="s">
        <v>4846</v>
      </c>
      <c r="F2463" s="0" t="n">
        <v>2232.65</v>
      </c>
    </row>
    <row r="2464" customFormat="false" ht="15" hidden="false" customHeight="false" outlineLevel="0" collapsed="false">
      <c r="A2464" s="250" t="n">
        <v>40662</v>
      </c>
      <c r="B2464" s="250" t="s">
        <v>4847</v>
      </c>
      <c r="C2464" s="250" t="s">
        <v>232</v>
      </c>
      <c r="D2464" s="250" t="s">
        <v>244</v>
      </c>
      <c r="E2464" s="251" t="s">
        <v>4848</v>
      </c>
      <c r="F2464" s="0" t="n">
        <v>2548.81</v>
      </c>
    </row>
    <row r="2465" customFormat="false" ht="15" hidden="false" customHeight="false" outlineLevel="0" collapsed="false">
      <c r="A2465" s="250" t="n">
        <v>3437</v>
      </c>
      <c r="B2465" s="250" t="s">
        <v>4849</v>
      </c>
      <c r="C2465" s="250" t="s">
        <v>243</v>
      </c>
      <c r="D2465" s="250" t="s">
        <v>244</v>
      </c>
      <c r="E2465" s="251" t="s">
        <v>4850</v>
      </c>
      <c r="F2465" s="0" t="n">
        <v>4437.87</v>
      </c>
    </row>
    <row r="2466" customFormat="false" ht="15" hidden="false" customHeight="false" outlineLevel="0" collapsed="false">
      <c r="A2466" s="250" t="n">
        <v>11190</v>
      </c>
      <c r="B2466" s="250" t="s">
        <v>4851</v>
      </c>
      <c r="C2466" s="250" t="s">
        <v>232</v>
      </c>
      <c r="D2466" s="250" t="s">
        <v>244</v>
      </c>
      <c r="E2466" s="251" t="s">
        <v>4852</v>
      </c>
      <c r="F2466" s="0" t="n">
        <v>660657.27</v>
      </c>
    </row>
    <row r="2467" customFormat="false" ht="15" hidden="false" customHeight="false" outlineLevel="0" collapsed="false">
      <c r="A2467" s="250" t="n">
        <v>34377</v>
      </c>
      <c r="B2467" s="250" t="s">
        <v>4853</v>
      </c>
      <c r="C2467" s="250" t="s">
        <v>232</v>
      </c>
      <c r="D2467" s="250" t="s">
        <v>244</v>
      </c>
      <c r="E2467" s="251" t="s">
        <v>4854</v>
      </c>
      <c r="F2467" s="0" t="n">
        <v>1270494.75</v>
      </c>
    </row>
    <row r="2468" customFormat="false" ht="15" hidden="false" customHeight="false" outlineLevel="0" collapsed="false">
      <c r="A2468" s="250" t="n">
        <v>3428</v>
      </c>
      <c r="B2468" s="250" t="s">
        <v>4855</v>
      </c>
      <c r="C2468" s="250" t="s">
        <v>243</v>
      </c>
      <c r="D2468" s="250" t="s">
        <v>244</v>
      </c>
      <c r="E2468" s="251" t="s">
        <v>4856</v>
      </c>
      <c r="F2468" s="0" t="n">
        <v>2159841.08</v>
      </c>
    </row>
    <row r="2469" customFormat="false" ht="15" hidden="false" customHeight="false" outlineLevel="0" collapsed="false">
      <c r="A2469" s="250" t="n">
        <v>3429</v>
      </c>
      <c r="B2469" s="250" t="s">
        <v>4857</v>
      </c>
      <c r="C2469" s="250" t="s">
        <v>243</v>
      </c>
      <c r="D2469" s="250" t="s">
        <v>244</v>
      </c>
      <c r="E2469" s="251" t="s">
        <v>4858</v>
      </c>
      <c r="F2469" s="0" t="n">
        <v>132370.65</v>
      </c>
    </row>
    <row r="2470" customFormat="false" ht="15" hidden="false" customHeight="false" outlineLevel="0" collapsed="false">
      <c r="A2470" s="250" t="n">
        <v>34364</v>
      </c>
      <c r="B2470" s="250" t="s">
        <v>4859</v>
      </c>
      <c r="C2470" s="250" t="s">
        <v>232</v>
      </c>
      <c r="D2470" s="250" t="s">
        <v>244</v>
      </c>
      <c r="E2470" s="251" t="s">
        <v>4860</v>
      </c>
      <c r="F2470" s="0" t="n">
        <v>208493.79</v>
      </c>
    </row>
    <row r="2471" customFormat="false" ht="15" hidden="false" customHeight="false" outlineLevel="0" collapsed="false">
      <c r="A2471" s="250" t="n">
        <v>34369</v>
      </c>
      <c r="B2471" s="250" t="s">
        <v>4861</v>
      </c>
      <c r="C2471" s="250" t="s">
        <v>232</v>
      </c>
      <c r="D2471" s="250" t="s">
        <v>244</v>
      </c>
      <c r="E2471" s="251" t="s">
        <v>4862</v>
      </c>
      <c r="F2471" s="0" t="n">
        <v>772114.39</v>
      </c>
    </row>
    <row r="2472" customFormat="false" ht="15" hidden="false" customHeight="false" outlineLevel="0" collapsed="false">
      <c r="A2472" s="250" t="n">
        <v>36896</v>
      </c>
      <c r="B2472" s="250" t="s">
        <v>4863</v>
      </c>
      <c r="C2472" s="250" t="s">
        <v>232</v>
      </c>
      <c r="D2472" s="250" t="s">
        <v>244</v>
      </c>
      <c r="E2472" s="251" t="s">
        <v>4864</v>
      </c>
      <c r="F2472" s="0" t="n">
        <v>52123.44</v>
      </c>
    </row>
    <row r="2473" customFormat="false" ht="15" hidden="false" customHeight="false" outlineLevel="0" collapsed="false">
      <c r="A2473" s="250" t="n">
        <v>34367</v>
      </c>
      <c r="B2473" s="250" t="s">
        <v>4865</v>
      </c>
      <c r="C2473" s="250" t="s">
        <v>232</v>
      </c>
      <c r="D2473" s="250" t="s">
        <v>244</v>
      </c>
      <c r="E2473" s="251" t="s">
        <v>4866</v>
      </c>
      <c r="F2473" s="0" t="n">
        <v>73316.5</v>
      </c>
    </row>
    <row r="2474" customFormat="false" ht="15" hidden="false" customHeight="false" outlineLevel="0" collapsed="false">
      <c r="A2474" s="250" t="n">
        <v>36897</v>
      </c>
      <c r="B2474" s="250" t="s">
        <v>4867</v>
      </c>
      <c r="C2474" s="250" t="s">
        <v>232</v>
      </c>
      <c r="D2474" s="250" t="s">
        <v>244</v>
      </c>
      <c r="E2474" s="251" t="s">
        <v>4868</v>
      </c>
      <c r="F2474" s="0" t="n">
        <v>171377.31</v>
      </c>
    </row>
    <row r="2475" customFormat="false" ht="15" hidden="false" customHeight="false" outlineLevel="0" collapsed="false">
      <c r="A2475" s="250" t="n">
        <v>40659</v>
      </c>
      <c r="B2475" s="250" t="s">
        <v>4869</v>
      </c>
      <c r="C2475" s="250" t="s">
        <v>243</v>
      </c>
      <c r="D2475" s="250" t="s">
        <v>244</v>
      </c>
      <c r="E2475" s="251" t="s">
        <v>4870</v>
      </c>
      <c r="F2475" s="0" t="n">
        <v>42.25</v>
      </c>
    </row>
    <row r="2476" customFormat="false" ht="15" hidden="false" customHeight="false" outlineLevel="0" collapsed="false">
      <c r="A2476" s="250" t="n">
        <v>40660</v>
      </c>
      <c r="B2476" s="250" t="s">
        <v>4871</v>
      </c>
      <c r="C2476" s="250" t="s">
        <v>243</v>
      </c>
      <c r="D2476" s="250" t="s">
        <v>244</v>
      </c>
      <c r="E2476" s="251" t="s">
        <v>4872</v>
      </c>
      <c r="F2476" s="0" t="n">
        <v>17.95</v>
      </c>
    </row>
    <row r="2477" customFormat="false" ht="15" hidden="false" customHeight="false" outlineLevel="0" collapsed="false">
      <c r="A2477" s="250" t="n">
        <v>40661</v>
      </c>
      <c r="B2477" s="250" t="s">
        <v>4873</v>
      </c>
      <c r="C2477" s="250" t="s">
        <v>243</v>
      </c>
      <c r="D2477" s="250" t="s">
        <v>244</v>
      </c>
      <c r="E2477" s="251" t="s">
        <v>4874</v>
      </c>
      <c r="F2477" s="0" t="n">
        <v>39.65</v>
      </c>
    </row>
    <row r="2478" customFormat="false" ht="15" hidden="false" customHeight="false" outlineLevel="0" collapsed="false">
      <c r="A2478" s="250" t="n">
        <v>3421</v>
      </c>
      <c r="B2478" s="250" t="s">
        <v>4875</v>
      </c>
      <c r="C2478" s="250" t="s">
        <v>243</v>
      </c>
      <c r="D2478" s="250" t="s">
        <v>244</v>
      </c>
      <c r="E2478" s="251" t="s">
        <v>4876</v>
      </c>
      <c r="F2478" s="0" t="n">
        <v>11.43</v>
      </c>
    </row>
    <row r="2479" customFormat="false" ht="15" hidden="false" customHeight="false" outlineLevel="0" collapsed="false">
      <c r="A2479" s="250" t="n">
        <v>599</v>
      </c>
      <c r="B2479" s="250" t="s">
        <v>4877</v>
      </c>
      <c r="C2479" s="250" t="s">
        <v>243</v>
      </c>
      <c r="D2479" s="250" t="s">
        <v>244</v>
      </c>
      <c r="E2479" s="251" t="s">
        <v>4878</v>
      </c>
      <c r="F2479" s="0" t="n">
        <v>1.25</v>
      </c>
    </row>
    <row r="2480" customFormat="false" ht="15" hidden="false" customHeight="false" outlineLevel="0" collapsed="false">
      <c r="A2480" s="250" t="n">
        <v>44053</v>
      </c>
      <c r="B2480" s="250" t="s">
        <v>4879</v>
      </c>
      <c r="C2480" s="250" t="s">
        <v>232</v>
      </c>
      <c r="D2480" s="250" t="s">
        <v>244</v>
      </c>
      <c r="E2480" s="251" t="s">
        <v>4880</v>
      </c>
      <c r="F2480" s="0" t="n">
        <v>1.27</v>
      </c>
    </row>
    <row r="2481" customFormat="false" ht="15" hidden="false" customHeight="false" outlineLevel="0" collapsed="false">
      <c r="A2481" s="250" t="n">
        <v>3423</v>
      </c>
      <c r="B2481" s="250" t="s">
        <v>4881</v>
      </c>
      <c r="C2481" s="250" t="s">
        <v>243</v>
      </c>
      <c r="D2481" s="250" t="s">
        <v>244</v>
      </c>
      <c r="E2481" s="251" t="s">
        <v>4882</v>
      </c>
      <c r="F2481" s="0" t="n">
        <v>1.82</v>
      </c>
    </row>
    <row r="2482" customFormat="false" ht="15" hidden="false" customHeight="false" outlineLevel="0" collapsed="false">
      <c r="A2482" s="250" t="n">
        <v>34381</v>
      </c>
      <c r="B2482" s="250" t="s">
        <v>4883</v>
      </c>
      <c r="C2482" s="250" t="s">
        <v>232</v>
      </c>
      <c r="D2482" s="250" t="s">
        <v>244</v>
      </c>
      <c r="E2482" s="251" t="s">
        <v>4884</v>
      </c>
      <c r="F2482" s="0" t="n">
        <v>2.07</v>
      </c>
    </row>
    <row r="2483" customFormat="false" ht="15" hidden="false" customHeight="false" outlineLevel="0" collapsed="false">
      <c r="A2483" s="250" t="n">
        <v>34797</v>
      </c>
      <c r="B2483" s="250" t="s">
        <v>4885</v>
      </c>
      <c r="C2483" s="250" t="s">
        <v>232</v>
      </c>
      <c r="D2483" s="250" t="s">
        <v>244</v>
      </c>
      <c r="E2483" s="251" t="s">
        <v>4886</v>
      </c>
      <c r="F2483" s="0" t="n">
        <v>2.42</v>
      </c>
    </row>
    <row r="2484" customFormat="false" ht="15" hidden="false" customHeight="false" outlineLevel="0" collapsed="false">
      <c r="A2484" s="250" t="n">
        <v>44054</v>
      </c>
      <c r="B2484" s="250" t="s">
        <v>4887</v>
      </c>
      <c r="C2484" s="250" t="s">
        <v>232</v>
      </c>
      <c r="D2484" s="250" t="s">
        <v>244</v>
      </c>
      <c r="E2484" s="251" t="s">
        <v>4888</v>
      </c>
      <c r="F2484" s="0" t="n">
        <v>0.43</v>
      </c>
    </row>
    <row r="2485" customFormat="false" ht="15" hidden="false" customHeight="false" outlineLevel="0" collapsed="false">
      <c r="A2485" s="250" t="n">
        <v>44399</v>
      </c>
      <c r="B2485" s="250" t="s">
        <v>4889</v>
      </c>
      <c r="C2485" s="250" t="s">
        <v>232</v>
      </c>
      <c r="D2485" s="250" t="s">
        <v>244</v>
      </c>
      <c r="E2485" s="251" t="s">
        <v>4890</v>
      </c>
      <c r="F2485" s="0" t="n">
        <v>3306.55</v>
      </c>
    </row>
    <row r="2486" customFormat="false" ht="15" hidden="false" customHeight="false" outlineLevel="0" collapsed="false">
      <c r="A2486" s="250" t="n">
        <v>41077</v>
      </c>
      <c r="B2486" s="250" t="s">
        <v>4891</v>
      </c>
      <c r="C2486" s="250" t="s">
        <v>578</v>
      </c>
      <c r="D2486" s="250" t="s">
        <v>236</v>
      </c>
      <c r="E2486" s="251" t="s">
        <v>4892</v>
      </c>
      <c r="F2486" s="0" t="n">
        <v>2994.99</v>
      </c>
    </row>
    <row r="2487" customFormat="false" ht="15" hidden="false" customHeight="false" outlineLevel="0" collapsed="false">
      <c r="A2487" s="250" t="n">
        <v>44503</v>
      </c>
      <c r="B2487" s="250" t="s">
        <v>4893</v>
      </c>
      <c r="C2487" s="250" t="s">
        <v>575</v>
      </c>
      <c r="D2487" s="250" t="s">
        <v>236</v>
      </c>
      <c r="E2487" s="251" t="s">
        <v>4894</v>
      </c>
      <c r="F2487" s="0" t="n">
        <v>1770.16</v>
      </c>
    </row>
    <row r="2488" customFormat="false" ht="15" hidden="false" customHeight="false" outlineLevel="0" collapsed="false">
      <c r="A2488" s="250" t="n">
        <v>20159</v>
      </c>
      <c r="B2488" s="250" t="s">
        <v>4895</v>
      </c>
      <c r="C2488" s="250" t="s">
        <v>232</v>
      </c>
      <c r="D2488" s="250" t="s">
        <v>236</v>
      </c>
      <c r="E2488" s="251" t="s">
        <v>4896</v>
      </c>
      <c r="F2488" s="0" t="n">
        <v>1864.33</v>
      </c>
    </row>
    <row r="2489" customFormat="false" ht="15" hidden="false" customHeight="false" outlineLevel="0" collapsed="false">
      <c r="A2489" s="250" t="n">
        <v>37963</v>
      </c>
      <c r="B2489" s="250" t="s">
        <v>4897</v>
      </c>
      <c r="C2489" s="250" t="s">
        <v>232</v>
      </c>
      <c r="D2489" s="250" t="s">
        <v>244</v>
      </c>
      <c r="E2489" s="251" t="s">
        <v>307</v>
      </c>
      <c r="F2489" s="0" t="n">
        <v>114526.71</v>
      </c>
    </row>
    <row r="2490" customFormat="false" ht="15" hidden="false" customHeight="false" outlineLevel="0" collapsed="false">
      <c r="A2490" s="250" t="n">
        <v>37964</v>
      </c>
      <c r="B2490" s="250" t="s">
        <v>4898</v>
      </c>
      <c r="C2490" s="250" t="s">
        <v>232</v>
      </c>
      <c r="D2490" s="250" t="s">
        <v>244</v>
      </c>
      <c r="E2490" s="251" t="s">
        <v>4899</v>
      </c>
      <c r="F2490" s="0" t="n">
        <v>121838.18</v>
      </c>
    </row>
    <row r="2491" customFormat="false" ht="15" hidden="false" customHeight="false" outlineLevel="0" collapsed="false">
      <c r="A2491" s="250" t="n">
        <v>37965</v>
      </c>
      <c r="B2491" s="250" t="s">
        <v>4900</v>
      </c>
      <c r="C2491" s="250" t="s">
        <v>232</v>
      </c>
      <c r="D2491" s="250" t="s">
        <v>244</v>
      </c>
      <c r="E2491" s="251" t="s">
        <v>340</v>
      </c>
      <c r="F2491" s="0" t="n">
        <v>542.94</v>
      </c>
    </row>
    <row r="2492" customFormat="false" ht="15" hidden="false" customHeight="false" outlineLevel="0" collapsed="false">
      <c r="A2492" s="250" t="n">
        <v>37966</v>
      </c>
      <c r="B2492" s="250" t="s">
        <v>4901</v>
      </c>
      <c r="C2492" s="250" t="s">
        <v>232</v>
      </c>
      <c r="D2492" s="250" t="s">
        <v>244</v>
      </c>
      <c r="E2492" s="251" t="s">
        <v>4902</v>
      </c>
      <c r="F2492" s="0" t="n">
        <v>902.35</v>
      </c>
    </row>
    <row r="2493" customFormat="false" ht="15" hidden="false" customHeight="false" outlineLevel="0" collapsed="false">
      <c r="A2493" s="250" t="n">
        <v>37967</v>
      </c>
      <c r="B2493" s="250" t="s">
        <v>4903</v>
      </c>
      <c r="C2493" s="250" t="s">
        <v>232</v>
      </c>
      <c r="D2493" s="250" t="s">
        <v>244</v>
      </c>
      <c r="E2493" s="251" t="s">
        <v>4904</v>
      </c>
      <c r="F2493" s="0" t="n">
        <v>1269.41</v>
      </c>
    </row>
    <row r="2494" customFormat="false" ht="15" hidden="false" customHeight="false" outlineLevel="0" collapsed="false">
      <c r="A2494" s="250" t="n">
        <v>37968</v>
      </c>
      <c r="B2494" s="250" t="s">
        <v>4905</v>
      </c>
      <c r="C2494" s="250" t="s">
        <v>232</v>
      </c>
      <c r="D2494" s="250" t="s">
        <v>244</v>
      </c>
      <c r="E2494" s="251" t="s">
        <v>4906</v>
      </c>
      <c r="F2494" s="0" t="n">
        <v>397.64</v>
      </c>
    </row>
    <row r="2495" customFormat="false" ht="15" hidden="false" customHeight="false" outlineLevel="0" collapsed="false">
      <c r="A2495" s="250" t="n">
        <v>37969</v>
      </c>
      <c r="B2495" s="250" t="s">
        <v>4907</v>
      </c>
      <c r="C2495" s="250" t="s">
        <v>232</v>
      </c>
      <c r="D2495" s="250" t="s">
        <v>244</v>
      </c>
      <c r="E2495" s="251" t="s">
        <v>4908</v>
      </c>
      <c r="F2495" s="0" t="n">
        <v>104</v>
      </c>
    </row>
    <row r="2496" customFormat="false" ht="15" hidden="false" customHeight="false" outlineLevel="0" collapsed="false">
      <c r="A2496" s="250" t="n">
        <v>37970</v>
      </c>
      <c r="B2496" s="250" t="s">
        <v>4909</v>
      </c>
      <c r="C2496" s="250" t="s">
        <v>232</v>
      </c>
      <c r="D2496" s="250" t="s">
        <v>244</v>
      </c>
      <c r="E2496" s="251" t="s">
        <v>4910</v>
      </c>
      <c r="F2496" s="0" t="n">
        <v>111.64</v>
      </c>
    </row>
    <row r="2497" customFormat="false" ht="15" hidden="false" customHeight="false" outlineLevel="0" collapsed="false">
      <c r="A2497" s="250" t="n">
        <v>21118</v>
      </c>
      <c r="B2497" s="250" t="s">
        <v>4911</v>
      </c>
      <c r="C2497" s="250" t="s">
        <v>232</v>
      </c>
      <c r="D2497" s="250" t="s">
        <v>244</v>
      </c>
      <c r="E2497" s="251" t="s">
        <v>2305</v>
      </c>
      <c r="F2497" s="0" t="n">
        <v>137.64</v>
      </c>
    </row>
    <row r="2498" customFormat="false" ht="15" hidden="false" customHeight="false" outlineLevel="0" collapsed="false">
      <c r="A2498" s="250" t="n">
        <v>37956</v>
      </c>
      <c r="B2498" s="250" t="s">
        <v>4912</v>
      </c>
      <c r="C2498" s="250" t="s">
        <v>232</v>
      </c>
      <c r="D2498" s="250" t="s">
        <v>244</v>
      </c>
      <c r="E2498" s="251" t="s">
        <v>346</v>
      </c>
      <c r="F2498" s="0" t="n">
        <v>2049.41</v>
      </c>
    </row>
    <row r="2499" customFormat="false" ht="15" hidden="false" customHeight="false" outlineLevel="0" collapsed="false">
      <c r="A2499" s="250" t="n">
        <v>37957</v>
      </c>
      <c r="B2499" s="250" t="s">
        <v>4913</v>
      </c>
      <c r="C2499" s="250" t="s">
        <v>232</v>
      </c>
      <c r="D2499" s="250" t="s">
        <v>244</v>
      </c>
      <c r="E2499" s="251" t="s">
        <v>4914</v>
      </c>
      <c r="F2499" s="0" t="n">
        <v>2676.47</v>
      </c>
    </row>
    <row r="2500" customFormat="false" ht="15" hidden="false" customHeight="false" outlineLevel="0" collapsed="false">
      <c r="A2500" s="250" t="n">
        <v>37958</v>
      </c>
      <c r="B2500" s="250" t="s">
        <v>4915</v>
      </c>
      <c r="C2500" s="250" t="s">
        <v>232</v>
      </c>
      <c r="D2500" s="250" t="s">
        <v>244</v>
      </c>
      <c r="E2500" s="251" t="s">
        <v>4902</v>
      </c>
      <c r="F2500" s="0" t="n">
        <v>41.44</v>
      </c>
    </row>
    <row r="2501" customFormat="false" ht="15" hidden="false" customHeight="false" outlineLevel="0" collapsed="false">
      <c r="A2501" s="250" t="n">
        <v>37959</v>
      </c>
      <c r="B2501" s="250" t="s">
        <v>4916</v>
      </c>
      <c r="C2501" s="250" t="s">
        <v>232</v>
      </c>
      <c r="D2501" s="250" t="s">
        <v>244</v>
      </c>
      <c r="E2501" s="251" t="s">
        <v>4904</v>
      </c>
      <c r="F2501" s="0" t="n">
        <v>21.5</v>
      </c>
    </row>
    <row r="2502" customFormat="false" ht="15" hidden="false" customHeight="false" outlineLevel="0" collapsed="false">
      <c r="A2502" s="250" t="n">
        <v>37960</v>
      </c>
      <c r="B2502" s="250" t="s">
        <v>4917</v>
      </c>
      <c r="C2502" s="250" t="s">
        <v>232</v>
      </c>
      <c r="D2502" s="250" t="s">
        <v>244</v>
      </c>
      <c r="E2502" s="251" t="s">
        <v>4918</v>
      </c>
      <c r="F2502" s="0" t="n">
        <v>24.19</v>
      </c>
    </row>
    <row r="2503" customFormat="false" ht="15" hidden="false" customHeight="false" outlineLevel="0" collapsed="false">
      <c r="A2503" s="250" t="n">
        <v>37961</v>
      </c>
      <c r="B2503" s="250" t="s">
        <v>4919</v>
      </c>
      <c r="C2503" s="250" t="s">
        <v>232</v>
      </c>
      <c r="D2503" s="250" t="s">
        <v>244</v>
      </c>
      <c r="E2503" s="251" t="s">
        <v>4920</v>
      </c>
      <c r="F2503" s="0" t="n">
        <v>15.19</v>
      </c>
    </row>
    <row r="2504" customFormat="false" ht="15" hidden="false" customHeight="false" outlineLevel="0" collapsed="false">
      <c r="A2504" s="250" t="n">
        <v>37962</v>
      </c>
      <c r="B2504" s="250" t="s">
        <v>4921</v>
      </c>
      <c r="C2504" s="250" t="s">
        <v>232</v>
      </c>
      <c r="D2504" s="250" t="s">
        <v>244</v>
      </c>
      <c r="E2504" s="251" t="s">
        <v>4922</v>
      </c>
      <c r="F2504" s="0" t="n">
        <v>2689.04</v>
      </c>
    </row>
    <row r="2505" customFormat="false" ht="15" hidden="false" customHeight="false" outlineLevel="0" collapsed="false">
      <c r="A2505" s="250" t="n">
        <v>3533</v>
      </c>
      <c r="B2505" s="250" t="s">
        <v>4923</v>
      </c>
      <c r="C2505" s="250" t="s">
        <v>232</v>
      </c>
      <c r="D2505" s="250" t="s">
        <v>236</v>
      </c>
      <c r="E2505" s="251" t="s">
        <v>4157</v>
      </c>
      <c r="F2505" s="0" t="n">
        <v>13.54</v>
      </c>
    </row>
    <row r="2506" customFormat="false" ht="15" hidden="false" customHeight="false" outlineLevel="0" collapsed="false">
      <c r="A2506" s="250" t="n">
        <v>3538</v>
      </c>
      <c r="B2506" s="250" t="s">
        <v>4924</v>
      </c>
      <c r="C2506" s="250" t="s">
        <v>232</v>
      </c>
      <c r="D2506" s="250" t="s">
        <v>236</v>
      </c>
      <c r="E2506" s="251" t="s">
        <v>4925</v>
      </c>
      <c r="F2506" s="0" t="n">
        <v>19.98</v>
      </c>
    </row>
    <row r="2507" customFormat="false" ht="15" hidden="false" customHeight="false" outlineLevel="0" collapsed="false">
      <c r="A2507" s="250" t="n">
        <v>3497</v>
      </c>
      <c r="B2507" s="250" t="s">
        <v>4926</v>
      </c>
      <c r="C2507" s="250" t="s">
        <v>232</v>
      </c>
      <c r="D2507" s="250" t="s">
        <v>236</v>
      </c>
      <c r="E2507" s="251" t="s">
        <v>4927</v>
      </c>
      <c r="F2507" s="0" t="n">
        <v>16.79</v>
      </c>
    </row>
    <row r="2508" customFormat="false" ht="15" hidden="false" customHeight="false" outlineLevel="0" collapsed="false">
      <c r="A2508" s="250" t="n">
        <v>3498</v>
      </c>
      <c r="B2508" s="250" t="s">
        <v>4928</v>
      </c>
      <c r="C2508" s="250" t="s">
        <v>232</v>
      </c>
      <c r="D2508" s="250" t="s">
        <v>236</v>
      </c>
      <c r="E2508" s="251" t="s">
        <v>4929</v>
      </c>
      <c r="F2508" s="0" t="n">
        <v>17.09</v>
      </c>
    </row>
    <row r="2509" customFormat="false" ht="15" hidden="false" customHeight="false" outlineLevel="0" collapsed="false">
      <c r="A2509" s="250" t="n">
        <v>3496</v>
      </c>
      <c r="B2509" s="250" t="s">
        <v>4930</v>
      </c>
      <c r="C2509" s="250" t="s">
        <v>232</v>
      </c>
      <c r="D2509" s="250" t="s">
        <v>236</v>
      </c>
      <c r="E2509" s="251" t="s">
        <v>4931</v>
      </c>
      <c r="F2509" s="0" t="n">
        <v>3023.63</v>
      </c>
    </row>
    <row r="2510" customFormat="false" ht="15" hidden="false" customHeight="false" outlineLevel="0" collapsed="false">
      <c r="A2510" s="250" t="n">
        <v>38429</v>
      </c>
      <c r="B2510" s="250" t="s">
        <v>4932</v>
      </c>
      <c r="C2510" s="250" t="s">
        <v>232</v>
      </c>
      <c r="D2510" s="250" t="s">
        <v>244</v>
      </c>
      <c r="E2510" s="251" t="s">
        <v>1583</v>
      </c>
      <c r="F2510" s="0" t="n">
        <v>10.23</v>
      </c>
    </row>
    <row r="2511" customFormat="false" ht="15" hidden="false" customHeight="false" outlineLevel="0" collapsed="false">
      <c r="A2511" s="250" t="n">
        <v>38431</v>
      </c>
      <c r="B2511" s="250" t="s">
        <v>4933</v>
      </c>
      <c r="C2511" s="250" t="s">
        <v>232</v>
      </c>
      <c r="D2511" s="250" t="s">
        <v>244</v>
      </c>
      <c r="E2511" s="251" t="s">
        <v>4934</v>
      </c>
      <c r="F2511" s="0" t="n">
        <v>11.44</v>
      </c>
    </row>
    <row r="2512" customFormat="false" ht="15" hidden="false" customHeight="false" outlineLevel="0" collapsed="false">
      <c r="A2512" s="250" t="n">
        <v>38430</v>
      </c>
      <c r="B2512" s="250" t="s">
        <v>4935</v>
      </c>
      <c r="C2512" s="250" t="s">
        <v>232</v>
      </c>
      <c r="D2512" s="250" t="s">
        <v>244</v>
      </c>
      <c r="E2512" s="251" t="s">
        <v>4936</v>
      </c>
      <c r="F2512" s="0" t="n">
        <v>10.92</v>
      </c>
    </row>
    <row r="2513" customFormat="false" ht="15" hidden="false" customHeight="false" outlineLevel="0" collapsed="false">
      <c r="A2513" s="250" t="n">
        <v>36348</v>
      </c>
      <c r="B2513" s="250" t="s">
        <v>4937</v>
      </c>
      <c r="C2513" s="250" t="s">
        <v>232</v>
      </c>
      <c r="D2513" s="250" t="s">
        <v>244</v>
      </c>
      <c r="E2513" s="251" t="s">
        <v>4938</v>
      </c>
      <c r="F2513" s="0" t="n">
        <v>16.22</v>
      </c>
    </row>
    <row r="2514" customFormat="false" ht="15" hidden="false" customHeight="false" outlineLevel="0" collapsed="false">
      <c r="A2514" s="250" t="n">
        <v>36349</v>
      </c>
      <c r="B2514" s="250" t="s">
        <v>4939</v>
      </c>
      <c r="C2514" s="250" t="s">
        <v>232</v>
      </c>
      <c r="D2514" s="250" t="s">
        <v>244</v>
      </c>
      <c r="E2514" s="251" t="s">
        <v>4940</v>
      </c>
      <c r="F2514" s="0" t="n">
        <v>9.46</v>
      </c>
    </row>
    <row r="2515" customFormat="false" ht="15" hidden="false" customHeight="false" outlineLevel="0" collapsed="false">
      <c r="A2515" s="250" t="n">
        <v>38433</v>
      </c>
      <c r="B2515" s="250" t="s">
        <v>4941</v>
      </c>
      <c r="C2515" s="250" t="s">
        <v>232</v>
      </c>
      <c r="D2515" s="250" t="s">
        <v>244</v>
      </c>
      <c r="E2515" s="251" t="s">
        <v>4942</v>
      </c>
      <c r="F2515" s="0" t="n">
        <v>5.14</v>
      </c>
    </row>
    <row r="2516" customFormat="false" ht="15" hidden="false" customHeight="false" outlineLevel="0" collapsed="false">
      <c r="A2516" s="250" t="n">
        <v>38440</v>
      </c>
      <c r="B2516" s="250" t="s">
        <v>4943</v>
      </c>
      <c r="C2516" s="250" t="s">
        <v>232</v>
      </c>
      <c r="D2516" s="250" t="s">
        <v>244</v>
      </c>
      <c r="E2516" s="251" t="s">
        <v>4944</v>
      </c>
      <c r="F2516" s="0" t="n">
        <v>5.51</v>
      </c>
    </row>
    <row r="2517" customFormat="false" ht="15" hidden="false" customHeight="false" outlineLevel="0" collapsed="false">
      <c r="A2517" s="250" t="n">
        <v>36359</v>
      </c>
      <c r="B2517" s="250" t="s">
        <v>4945</v>
      </c>
      <c r="C2517" s="250" t="s">
        <v>232</v>
      </c>
      <c r="D2517" s="250" t="s">
        <v>244</v>
      </c>
      <c r="E2517" s="251" t="s">
        <v>1638</v>
      </c>
      <c r="F2517" s="0" t="n">
        <v>16.44</v>
      </c>
    </row>
    <row r="2518" customFormat="false" ht="15" hidden="false" customHeight="false" outlineLevel="0" collapsed="false">
      <c r="A2518" s="250" t="n">
        <v>36360</v>
      </c>
      <c r="B2518" s="250" t="s">
        <v>4946</v>
      </c>
      <c r="C2518" s="250" t="s">
        <v>232</v>
      </c>
      <c r="D2518" s="250" t="s">
        <v>244</v>
      </c>
      <c r="E2518" s="251" t="s">
        <v>4947</v>
      </c>
      <c r="F2518" s="0" t="n">
        <v>8.99</v>
      </c>
    </row>
    <row r="2519" customFormat="false" ht="15" hidden="false" customHeight="false" outlineLevel="0" collapsed="false">
      <c r="A2519" s="250" t="n">
        <v>38434</v>
      </c>
      <c r="B2519" s="250" t="s">
        <v>4948</v>
      </c>
      <c r="C2519" s="250" t="s">
        <v>232</v>
      </c>
      <c r="D2519" s="250" t="s">
        <v>244</v>
      </c>
      <c r="E2519" s="251" t="s">
        <v>4949</v>
      </c>
      <c r="F2519" s="0" t="n">
        <v>8.78</v>
      </c>
    </row>
    <row r="2520" customFormat="false" ht="15" hidden="false" customHeight="false" outlineLevel="0" collapsed="false">
      <c r="A2520" s="250" t="n">
        <v>38435</v>
      </c>
      <c r="B2520" s="250" t="s">
        <v>4950</v>
      </c>
      <c r="C2520" s="250" t="s">
        <v>232</v>
      </c>
      <c r="D2520" s="250" t="s">
        <v>244</v>
      </c>
      <c r="E2520" s="251" t="s">
        <v>4951</v>
      </c>
      <c r="F2520" s="0" t="n">
        <v>13.38</v>
      </c>
    </row>
    <row r="2521" customFormat="false" ht="15" hidden="false" customHeight="false" outlineLevel="0" collapsed="false">
      <c r="A2521" s="250" t="n">
        <v>38436</v>
      </c>
      <c r="B2521" s="250" t="s">
        <v>4952</v>
      </c>
      <c r="C2521" s="250" t="s">
        <v>232</v>
      </c>
      <c r="D2521" s="250" t="s">
        <v>244</v>
      </c>
      <c r="E2521" s="251" t="s">
        <v>1006</v>
      </c>
      <c r="F2521" s="0" t="n">
        <v>3.95</v>
      </c>
    </row>
    <row r="2522" customFormat="false" ht="15" hidden="false" customHeight="false" outlineLevel="0" collapsed="false">
      <c r="A2522" s="250" t="n">
        <v>38437</v>
      </c>
      <c r="B2522" s="250" t="s">
        <v>4953</v>
      </c>
      <c r="C2522" s="250" t="s">
        <v>232</v>
      </c>
      <c r="D2522" s="250" t="s">
        <v>244</v>
      </c>
      <c r="E2522" s="251" t="s">
        <v>4954</v>
      </c>
      <c r="F2522" s="0" t="n">
        <v>4.05</v>
      </c>
    </row>
    <row r="2523" customFormat="false" ht="15" hidden="false" customHeight="false" outlineLevel="0" collapsed="false">
      <c r="A2523" s="250" t="n">
        <v>38438</v>
      </c>
      <c r="B2523" s="250" t="s">
        <v>4955</v>
      </c>
      <c r="C2523" s="250" t="s">
        <v>232</v>
      </c>
      <c r="D2523" s="250" t="s">
        <v>244</v>
      </c>
      <c r="E2523" s="251" t="s">
        <v>4956</v>
      </c>
      <c r="F2523" s="0" t="n">
        <v>5.42</v>
      </c>
    </row>
    <row r="2524" customFormat="false" ht="15" hidden="false" customHeight="false" outlineLevel="0" collapsed="false">
      <c r="A2524" s="250" t="n">
        <v>38439</v>
      </c>
      <c r="B2524" s="250" t="s">
        <v>4957</v>
      </c>
      <c r="C2524" s="250" t="s">
        <v>232</v>
      </c>
      <c r="D2524" s="250" t="s">
        <v>244</v>
      </c>
      <c r="E2524" s="251" t="s">
        <v>4958</v>
      </c>
      <c r="F2524" s="0" t="n">
        <v>7.16</v>
      </c>
    </row>
    <row r="2525" customFormat="false" ht="15" hidden="false" customHeight="false" outlineLevel="0" collapsed="false">
      <c r="A2525" s="250" t="n">
        <v>10836</v>
      </c>
      <c r="B2525" s="250" t="s">
        <v>4959</v>
      </c>
      <c r="C2525" s="250" t="s">
        <v>232</v>
      </c>
      <c r="D2525" s="250" t="s">
        <v>236</v>
      </c>
      <c r="E2525" s="251" t="s">
        <v>4960</v>
      </c>
      <c r="F2525" s="0" t="n">
        <v>13.95</v>
      </c>
    </row>
    <row r="2526" customFormat="false" ht="15" hidden="false" customHeight="false" outlineLevel="0" collapsed="false">
      <c r="A2526" s="250" t="n">
        <v>20128</v>
      </c>
      <c r="B2526" s="250" t="s">
        <v>4961</v>
      </c>
      <c r="C2526" s="250" t="s">
        <v>232</v>
      </c>
      <c r="D2526" s="250" t="s">
        <v>236</v>
      </c>
      <c r="E2526" s="251" t="s">
        <v>4962</v>
      </c>
      <c r="F2526" s="0" t="n">
        <v>9.61</v>
      </c>
    </row>
    <row r="2527" customFormat="false" ht="15" hidden="false" customHeight="false" outlineLevel="0" collapsed="false">
      <c r="A2527" s="250" t="n">
        <v>20131</v>
      </c>
      <c r="B2527" s="250" t="s">
        <v>4963</v>
      </c>
      <c r="C2527" s="250" t="s">
        <v>232</v>
      </c>
      <c r="D2527" s="250" t="s">
        <v>236</v>
      </c>
      <c r="E2527" s="251" t="s">
        <v>4964</v>
      </c>
      <c r="F2527" s="0" t="n">
        <v>14.61</v>
      </c>
    </row>
    <row r="2528" customFormat="false" ht="15" hidden="false" customHeight="false" outlineLevel="0" collapsed="false">
      <c r="A2528" s="250" t="n">
        <v>3521</v>
      </c>
      <c r="B2528" s="250" t="s">
        <v>4965</v>
      </c>
      <c r="C2528" s="250" t="s">
        <v>232</v>
      </c>
      <c r="D2528" s="250" t="s">
        <v>236</v>
      </c>
      <c r="E2528" s="251" t="s">
        <v>4966</v>
      </c>
      <c r="F2528" s="0" t="n">
        <v>12.54</v>
      </c>
    </row>
    <row r="2529" customFormat="false" ht="15" hidden="false" customHeight="false" outlineLevel="0" collapsed="false">
      <c r="A2529" s="250" t="n">
        <v>3531</v>
      </c>
      <c r="B2529" s="250" t="s">
        <v>4967</v>
      </c>
      <c r="C2529" s="250" t="s">
        <v>232</v>
      </c>
      <c r="D2529" s="250" t="s">
        <v>236</v>
      </c>
      <c r="E2529" s="251" t="s">
        <v>4968</v>
      </c>
      <c r="F2529" s="0" t="n">
        <v>12.05</v>
      </c>
    </row>
    <row r="2530" customFormat="false" ht="15" hidden="false" customHeight="false" outlineLevel="0" collapsed="false">
      <c r="A2530" s="250" t="n">
        <v>3522</v>
      </c>
      <c r="B2530" s="250" t="s">
        <v>4969</v>
      </c>
      <c r="C2530" s="250" t="s">
        <v>232</v>
      </c>
      <c r="D2530" s="250" t="s">
        <v>236</v>
      </c>
      <c r="E2530" s="251" t="s">
        <v>4970</v>
      </c>
      <c r="F2530" s="0" t="n">
        <v>8.32</v>
      </c>
    </row>
    <row r="2531" customFormat="false" ht="15" hidden="false" customHeight="false" outlineLevel="0" collapsed="false">
      <c r="A2531" s="250" t="n">
        <v>3527</v>
      </c>
      <c r="B2531" s="250" t="s">
        <v>4971</v>
      </c>
      <c r="C2531" s="250" t="s">
        <v>232</v>
      </c>
      <c r="D2531" s="250" t="s">
        <v>236</v>
      </c>
      <c r="E2531" s="251" t="s">
        <v>4972</v>
      </c>
      <c r="F2531" s="0" t="n">
        <v>9.95</v>
      </c>
    </row>
    <row r="2532" customFormat="false" ht="15" hidden="false" customHeight="false" outlineLevel="0" collapsed="false">
      <c r="A2532" s="250" t="n">
        <v>10835</v>
      </c>
      <c r="B2532" s="250" t="s">
        <v>4973</v>
      </c>
      <c r="C2532" s="250" t="s">
        <v>232</v>
      </c>
      <c r="D2532" s="250" t="s">
        <v>236</v>
      </c>
      <c r="E2532" s="251" t="s">
        <v>336</v>
      </c>
      <c r="F2532" s="0" t="n">
        <v>990</v>
      </c>
    </row>
    <row r="2533" customFormat="false" ht="15" hidden="false" customHeight="false" outlineLevel="0" collapsed="false">
      <c r="A2533" s="250" t="n">
        <v>3475</v>
      </c>
      <c r="B2533" s="250" t="s">
        <v>4974</v>
      </c>
      <c r="C2533" s="250" t="s">
        <v>232</v>
      </c>
      <c r="D2533" s="250" t="s">
        <v>236</v>
      </c>
      <c r="E2533" s="251" t="s">
        <v>4975</v>
      </c>
      <c r="F2533" s="0" t="n">
        <v>64.09</v>
      </c>
    </row>
    <row r="2534" customFormat="false" ht="15" hidden="false" customHeight="false" outlineLevel="0" collapsed="false">
      <c r="A2534" s="250" t="n">
        <v>3485</v>
      </c>
      <c r="B2534" s="250" t="s">
        <v>4976</v>
      </c>
      <c r="C2534" s="250" t="s">
        <v>232</v>
      </c>
      <c r="D2534" s="250" t="s">
        <v>236</v>
      </c>
      <c r="E2534" s="251" t="s">
        <v>4977</v>
      </c>
      <c r="F2534" s="0" t="n">
        <v>338.35</v>
      </c>
    </row>
    <row r="2535" customFormat="false" ht="15" hidden="false" customHeight="false" outlineLevel="0" collapsed="false">
      <c r="A2535" s="250" t="n">
        <v>3534</v>
      </c>
      <c r="B2535" s="250" t="s">
        <v>4978</v>
      </c>
      <c r="C2535" s="250" t="s">
        <v>232</v>
      </c>
      <c r="D2535" s="250" t="s">
        <v>236</v>
      </c>
      <c r="E2535" s="251" t="s">
        <v>4979</v>
      </c>
      <c r="F2535" s="0" t="n">
        <v>576.08</v>
      </c>
    </row>
    <row r="2536" customFormat="false" ht="15" hidden="false" customHeight="false" outlineLevel="0" collapsed="false">
      <c r="A2536" s="250" t="n">
        <v>3543</v>
      </c>
      <c r="B2536" s="250" t="s">
        <v>4980</v>
      </c>
      <c r="C2536" s="250" t="s">
        <v>232</v>
      </c>
      <c r="D2536" s="250" t="s">
        <v>236</v>
      </c>
      <c r="E2536" s="251" t="s">
        <v>1508</v>
      </c>
      <c r="F2536" s="0" t="n">
        <v>19.62</v>
      </c>
    </row>
    <row r="2537" customFormat="false" ht="15" hidden="false" customHeight="false" outlineLevel="0" collapsed="false">
      <c r="A2537" s="250" t="n">
        <v>3482</v>
      </c>
      <c r="B2537" s="250" t="s">
        <v>4981</v>
      </c>
      <c r="C2537" s="250" t="s">
        <v>232</v>
      </c>
      <c r="D2537" s="250" t="s">
        <v>236</v>
      </c>
      <c r="E2537" s="251" t="s">
        <v>4982</v>
      </c>
      <c r="F2537" s="0" t="n">
        <v>82.76</v>
      </c>
    </row>
    <row r="2538" customFormat="false" ht="15" hidden="false" customHeight="false" outlineLevel="0" collapsed="false">
      <c r="A2538" s="250" t="n">
        <v>3505</v>
      </c>
      <c r="B2538" s="250" t="s">
        <v>4983</v>
      </c>
      <c r="C2538" s="250" t="s">
        <v>232</v>
      </c>
      <c r="D2538" s="250" t="s">
        <v>236</v>
      </c>
      <c r="E2538" s="251" t="s">
        <v>346</v>
      </c>
      <c r="F2538" s="0" t="n">
        <v>3.93</v>
      </c>
    </row>
    <row r="2539" customFormat="false" ht="15" hidden="false" customHeight="false" outlineLevel="0" collapsed="false">
      <c r="A2539" s="250" t="n">
        <v>3516</v>
      </c>
      <c r="B2539" s="250" t="s">
        <v>4984</v>
      </c>
      <c r="C2539" s="250" t="s">
        <v>232</v>
      </c>
      <c r="D2539" s="250" t="s">
        <v>236</v>
      </c>
      <c r="E2539" s="251" t="s">
        <v>568</v>
      </c>
      <c r="F2539" s="0" t="n">
        <v>200.89</v>
      </c>
    </row>
    <row r="2540" customFormat="false" ht="15" hidden="false" customHeight="false" outlineLevel="0" collapsed="false">
      <c r="A2540" s="250" t="n">
        <v>3517</v>
      </c>
      <c r="B2540" s="250" t="s">
        <v>4985</v>
      </c>
      <c r="C2540" s="250" t="s">
        <v>232</v>
      </c>
      <c r="D2540" s="250" t="s">
        <v>236</v>
      </c>
      <c r="E2540" s="251" t="s">
        <v>406</v>
      </c>
      <c r="F2540" s="0" t="n">
        <v>161.8</v>
      </c>
    </row>
    <row r="2541" customFormat="false" ht="15" hidden="false" customHeight="false" outlineLevel="0" collapsed="false">
      <c r="A2541" s="250" t="n">
        <v>3515</v>
      </c>
      <c r="B2541" s="250" t="s">
        <v>4986</v>
      </c>
      <c r="C2541" s="250" t="s">
        <v>232</v>
      </c>
      <c r="D2541" s="250" t="s">
        <v>236</v>
      </c>
      <c r="E2541" s="251" t="s">
        <v>4987</v>
      </c>
      <c r="F2541" s="0" t="n">
        <v>149.22</v>
      </c>
    </row>
    <row r="2542" customFormat="false" ht="15" hidden="false" customHeight="false" outlineLevel="0" collapsed="false">
      <c r="A2542" s="250" t="n">
        <v>20147</v>
      </c>
      <c r="B2542" s="250" t="s">
        <v>4988</v>
      </c>
      <c r="C2542" s="250" t="s">
        <v>232</v>
      </c>
      <c r="D2542" s="250" t="s">
        <v>236</v>
      </c>
      <c r="E2542" s="251" t="s">
        <v>4989</v>
      </c>
      <c r="F2542" s="0" t="n">
        <v>283.42</v>
      </c>
    </row>
    <row r="2543" customFormat="false" ht="15" hidden="false" customHeight="false" outlineLevel="0" collapsed="false">
      <c r="A2543" s="250" t="n">
        <v>3524</v>
      </c>
      <c r="B2543" s="250" t="s">
        <v>4990</v>
      </c>
      <c r="C2543" s="250" t="s">
        <v>232</v>
      </c>
      <c r="D2543" s="250" t="s">
        <v>236</v>
      </c>
      <c r="E2543" s="251" t="s">
        <v>3447</v>
      </c>
      <c r="F2543" s="0" t="n">
        <v>201.19</v>
      </c>
    </row>
    <row r="2544" customFormat="false" ht="15" hidden="false" customHeight="false" outlineLevel="0" collapsed="false">
      <c r="A2544" s="250" t="n">
        <v>3532</v>
      </c>
      <c r="B2544" s="250" t="s">
        <v>4991</v>
      </c>
      <c r="C2544" s="250" t="s">
        <v>232</v>
      </c>
      <c r="D2544" s="250" t="s">
        <v>236</v>
      </c>
      <c r="E2544" s="251" t="s">
        <v>4269</v>
      </c>
      <c r="F2544" s="0" t="n">
        <v>558.88</v>
      </c>
    </row>
    <row r="2545" customFormat="false" ht="15" hidden="false" customHeight="false" outlineLevel="0" collapsed="false">
      <c r="A2545" s="250" t="n">
        <v>3528</v>
      </c>
      <c r="B2545" s="250" t="s">
        <v>4992</v>
      </c>
      <c r="C2545" s="250" t="s">
        <v>232</v>
      </c>
      <c r="D2545" s="250" t="s">
        <v>236</v>
      </c>
      <c r="E2545" s="251" t="s">
        <v>726</v>
      </c>
      <c r="F2545" s="0" t="n">
        <v>162.6</v>
      </c>
    </row>
    <row r="2546" customFormat="false" ht="15" hidden="false" customHeight="false" outlineLevel="0" collapsed="false">
      <c r="A2546" s="250" t="n">
        <v>37952</v>
      </c>
      <c r="B2546" s="250" t="s">
        <v>4993</v>
      </c>
      <c r="C2546" s="250" t="s">
        <v>232</v>
      </c>
      <c r="D2546" s="250" t="s">
        <v>236</v>
      </c>
      <c r="E2546" s="251" t="s">
        <v>2163</v>
      </c>
      <c r="F2546" s="0" t="n">
        <v>829</v>
      </c>
    </row>
    <row r="2547" customFormat="false" ht="15" hidden="false" customHeight="false" outlineLevel="0" collapsed="false">
      <c r="A2547" s="250" t="n">
        <v>37951</v>
      </c>
      <c r="B2547" s="250" t="s">
        <v>4994</v>
      </c>
      <c r="C2547" s="250" t="s">
        <v>232</v>
      </c>
      <c r="D2547" s="250" t="s">
        <v>236</v>
      </c>
      <c r="E2547" s="251" t="s">
        <v>2305</v>
      </c>
      <c r="F2547" s="0" t="n">
        <v>473.64</v>
      </c>
    </row>
    <row r="2548" customFormat="false" ht="15" hidden="false" customHeight="false" outlineLevel="0" collapsed="false">
      <c r="A2548" s="250" t="n">
        <v>3518</v>
      </c>
      <c r="B2548" s="250" t="s">
        <v>4995</v>
      </c>
      <c r="C2548" s="250" t="s">
        <v>232</v>
      </c>
      <c r="D2548" s="250" t="s">
        <v>236</v>
      </c>
      <c r="E2548" s="251" t="s">
        <v>4996</v>
      </c>
      <c r="F2548" s="0" t="n">
        <v>546.19</v>
      </c>
    </row>
    <row r="2549" customFormat="false" ht="15" hidden="false" customHeight="false" outlineLevel="0" collapsed="false">
      <c r="A2549" s="250" t="n">
        <v>3519</v>
      </c>
      <c r="B2549" s="250" t="s">
        <v>4997</v>
      </c>
      <c r="C2549" s="250" t="s">
        <v>232</v>
      </c>
      <c r="D2549" s="250" t="s">
        <v>236</v>
      </c>
      <c r="E2549" s="251" t="s">
        <v>2848</v>
      </c>
      <c r="F2549" s="0" t="n">
        <v>452.95</v>
      </c>
    </row>
    <row r="2550" customFormat="false" ht="15" hidden="false" customHeight="false" outlineLevel="0" collapsed="false">
      <c r="A2550" s="250" t="n">
        <v>3520</v>
      </c>
      <c r="B2550" s="250" t="s">
        <v>4998</v>
      </c>
      <c r="C2550" s="250" t="s">
        <v>232</v>
      </c>
      <c r="D2550" s="250" t="s">
        <v>236</v>
      </c>
      <c r="E2550" s="251" t="s">
        <v>384</v>
      </c>
      <c r="F2550" s="0" t="n">
        <v>630.13</v>
      </c>
    </row>
    <row r="2551" customFormat="false" ht="15" hidden="false" customHeight="false" outlineLevel="0" collapsed="false">
      <c r="A2551" s="250" t="n">
        <v>37950</v>
      </c>
      <c r="B2551" s="250" t="s">
        <v>4999</v>
      </c>
      <c r="C2551" s="250" t="s">
        <v>232</v>
      </c>
      <c r="D2551" s="250" t="s">
        <v>236</v>
      </c>
      <c r="E2551" s="251" t="s">
        <v>4964</v>
      </c>
      <c r="F2551" s="0" t="n">
        <v>780.01</v>
      </c>
    </row>
    <row r="2552" customFormat="false" ht="15" hidden="false" customHeight="false" outlineLevel="0" collapsed="false">
      <c r="A2552" s="250" t="n">
        <v>37949</v>
      </c>
      <c r="B2552" s="250" t="s">
        <v>5000</v>
      </c>
      <c r="C2552" s="250" t="s">
        <v>232</v>
      </c>
      <c r="D2552" s="250" t="s">
        <v>236</v>
      </c>
      <c r="E2552" s="251" t="s">
        <v>1217</v>
      </c>
      <c r="F2552" s="0" t="n">
        <v>259.9</v>
      </c>
    </row>
    <row r="2553" customFormat="false" ht="15" hidden="false" customHeight="false" outlineLevel="0" collapsed="false">
      <c r="A2553" s="250" t="n">
        <v>3526</v>
      </c>
      <c r="B2553" s="250" t="s">
        <v>5001</v>
      </c>
      <c r="C2553" s="250" t="s">
        <v>232</v>
      </c>
      <c r="D2553" s="250" t="s">
        <v>236</v>
      </c>
      <c r="E2553" s="251" t="s">
        <v>5002</v>
      </c>
      <c r="F2553" s="0" t="n">
        <v>305.28</v>
      </c>
    </row>
    <row r="2554" customFormat="false" ht="15" hidden="false" customHeight="false" outlineLevel="0" collapsed="false">
      <c r="A2554" s="250" t="n">
        <v>3509</v>
      </c>
      <c r="B2554" s="250" t="s">
        <v>5003</v>
      </c>
      <c r="C2554" s="250" t="s">
        <v>232</v>
      </c>
      <c r="D2554" s="250" t="s">
        <v>236</v>
      </c>
      <c r="E2554" s="251" t="s">
        <v>3339</v>
      </c>
      <c r="F2554" s="0" t="n">
        <v>360</v>
      </c>
    </row>
    <row r="2555" customFormat="false" ht="15" hidden="false" customHeight="false" outlineLevel="0" collapsed="false">
      <c r="A2555" s="250" t="n">
        <v>3530</v>
      </c>
      <c r="B2555" s="250" t="s">
        <v>5004</v>
      </c>
      <c r="C2555" s="250" t="s">
        <v>232</v>
      </c>
      <c r="D2555" s="250" t="s">
        <v>236</v>
      </c>
      <c r="E2555" s="251" t="s">
        <v>5005</v>
      </c>
      <c r="F2555" s="0" t="n">
        <v>252.85</v>
      </c>
    </row>
    <row r="2556" customFormat="false" ht="15" hidden="false" customHeight="false" outlineLevel="0" collapsed="false">
      <c r="A2556" s="250" t="n">
        <v>3542</v>
      </c>
      <c r="B2556" s="250" t="s">
        <v>5006</v>
      </c>
      <c r="C2556" s="250" t="s">
        <v>232</v>
      </c>
      <c r="D2556" s="250" t="s">
        <v>236</v>
      </c>
      <c r="E2556" s="251" t="s">
        <v>913</v>
      </c>
      <c r="F2556" s="0" t="n">
        <v>265.91</v>
      </c>
    </row>
    <row r="2557" customFormat="false" ht="15" hidden="false" customHeight="false" outlineLevel="0" collapsed="false">
      <c r="A2557" s="250" t="n">
        <v>3529</v>
      </c>
      <c r="B2557" s="250" t="s">
        <v>5007</v>
      </c>
      <c r="C2557" s="250" t="s">
        <v>232</v>
      </c>
      <c r="D2557" s="250" t="s">
        <v>236</v>
      </c>
      <c r="E2557" s="251" t="s">
        <v>5008</v>
      </c>
      <c r="F2557" s="0" t="n">
        <v>426.53</v>
      </c>
    </row>
    <row r="2558" customFormat="false" ht="15" hidden="false" customHeight="false" outlineLevel="0" collapsed="false">
      <c r="A2558" s="250" t="n">
        <v>3536</v>
      </c>
      <c r="B2558" s="250" t="s">
        <v>5009</v>
      </c>
      <c r="C2558" s="250" t="s">
        <v>232</v>
      </c>
      <c r="D2558" s="250" t="s">
        <v>236</v>
      </c>
      <c r="E2558" s="251" t="s">
        <v>3912</v>
      </c>
      <c r="F2558" s="0" t="n">
        <v>295.96</v>
      </c>
    </row>
    <row r="2559" customFormat="false" ht="15" hidden="false" customHeight="false" outlineLevel="0" collapsed="false">
      <c r="A2559" s="250" t="n">
        <v>3535</v>
      </c>
      <c r="B2559" s="250" t="s">
        <v>5010</v>
      </c>
      <c r="C2559" s="250" t="s">
        <v>232</v>
      </c>
      <c r="D2559" s="250" t="s">
        <v>236</v>
      </c>
      <c r="E2559" s="251" t="s">
        <v>5011</v>
      </c>
      <c r="F2559" s="0" t="n">
        <v>334.51</v>
      </c>
    </row>
    <row r="2560" customFormat="false" ht="15" hidden="false" customHeight="false" outlineLevel="0" collapsed="false">
      <c r="A2560" s="250" t="n">
        <v>3540</v>
      </c>
      <c r="B2560" s="250" t="s">
        <v>5012</v>
      </c>
      <c r="C2560" s="250" t="s">
        <v>232</v>
      </c>
      <c r="D2560" s="250" t="s">
        <v>236</v>
      </c>
      <c r="E2560" s="251" t="s">
        <v>5013</v>
      </c>
      <c r="F2560" s="0" t="n">
        <v>417.2</v>
      </c>
    </row>
    <row r="2561" customFormat="false" ht="15" hidden="false" customHeight="false" outlineLevel="0" collapsed="false">
      <c r="A2561" s="250" t="n">
        <v>3539</v>
      </c>
      <c r="B2561" s="250" t="s">
        <v>5014</v>
      </c>
      <c r="C2561" s="250" t="s">
        <v>232</v>
      </c>
      <c r="D2561" s="250" t="s">
        <v>236</v>
      </c>
      <c r="E2561" s="251" t="s">
        <v>5015</v>
      </c>
      <c r="F2561" s="0" t="n">
        <v>470.05</v>
      </c>
    </row>
    <row r="2562" customFormat="false" ht="15" hidden="false" customHeight="false" outlineLevel="0" collapsed="false">
      <c r="A2562" s="250" t="n">
        <v>3513</v>
      </c>
      <c r="B2562" s="250" t="s">
        <v>5016</v>
      </c>
      <c r="C2562" s="250" t="s">
        <v>232</v>
      </c>
      <c r="D2562" s="250" t="s">
        <v>236</v>
      </c>
      <c r="E2562" s="251" t="s">
        <v>5017</v>
      </c>
      <c r="F2562" s="0" t="n">
        <v>790.73</v>
      </c>
    </row>
    <row r="2563" customFormat="false" ht="15" hidden="false" customHeight="false" outlineLevel="0" collapsed="false">
      <c r="A2563" s="250" t="n">
        <v>3492</v>
      </c>
      <c r="B2563" s="250" t="s">
        <v>5018</v>
      </c>
      <c r="C2563" s="250" t="s">
        <v>232</v>
      </c>
      <c r="D2563" s="250" t="s">
        <v>236</v>
      </c>
      <c r="E2563" s="251" t="s">
        <v>5019</v>
      </c>
      <c r="F2563" s="0" t="n">
        <v>1002.16</v>
      </c>
    </row>
    <row r="2564" customFormat="false" ht="15" hidden="false" customHeight="false" outlineLevel="0" collapsed="false">
      <c r="A2564" s="250" t="n">
        <v>3491</v>
      </c>
      <c r="B2564" s="250" t="s">
        <v>5020</v>
      </c>
      <c r="C2564" s="250" t="s">
        <v>232</v>
      </c>
      <c r="D2564" s="250" t="s">
        <v>236</v>
      </c>
      <c r="E2564" s="251" t="s">
        <v>2762</v>
      </c>
      <c r="F2564" s="0" t="n">
        <v>616.15</v>
      </c>
    </row>
    <row r="2565" customFormat="false" ht="15" hidden="false" customHeight="false" outlineLevel="0" collapsed="false">
      <c r="A2565" s="250" t="n">
        <v>3493</v>
      </c>
      <c r="B2565" s="250" t="s">
        <v>5021</v>
      </c>
      <c r="C2565" s="250" t="s">
        <v>232</v>
      </c>
      <c r="D2565" s="250" t="s">
        <v>236</v>
      </c>
      <c r="E2565" s="251" t="s">
        <v>5022</v>
      </c>
      <c r="F2565" s="0" t="n">
        <v>620.87</v>
      </c>
    </row>
    <row r="2566" customFormat="false" ht="15" hidden="false" customHeight="false" outlineLevel="0" collapsed="false">
      <c r="A2566" s="250" t="n">
        <v>12628</v>
      </c>
      <c r="B2566" s="250" t="s">
        <v>5023</v>
      </c>
      <c r="C2566" s="250" t="s">
        <v>232</v>
      </c>
      <c r="D2566" s="250" t="s">
        <v>244</v>
      </c>
      <c r="E2566" s="251" t="s">
        <v>5024</v>
      </c>
      <c r="F2566" s="0" t="n">
        <v>225.39</v>
      </c>
    </row>
    <row r="2567" customFormat="false" ht="15" hidden="false" customHeight="false" outlineLevel="0" collapsed="false">
      <c r="A2567" s="250" t="n">
        <v>12629</v>
      </c>
      <c r="B2567" s="250" t="s">
        <v>5025</v>
      </c>
      <c r="C2567" s="250" t="s">
        <v>232</v>
      </c>
      <c r="D2567" s="250" t="s">
        <v>244</v>
      </c>
      <c r="E2567" s="251" t="s">
        <v>5026</v>
      </c>
      <c r="F2567" s="0" t="n">
        <v>116.89</v>
      </c>
    </row>
    <row r="2568" customFormat="false" ht="15" hidden="false" customHeight="false" outlineLevel="0" collapsed="false">
      <c r="A2568" s="250" t="n">
        <v>3481</v>
      </c>
      <c r="B2568" s="250" t="s">
        <v>5027</v>
      </c>
      <c r="C2568" s="250" t="s">
        <v>232</v>
      </c>
      <c r="D2568" s="250" t="s">
        <v>236</v>
      </c>
      <c r="E2568" s="251" t="s">
        <v>5028</v>
      </c>
      <c r="F2568" s="0" t="n">
        <v>152.33</v>
      </c>
    </row>
    <row r="2569" customFormat="false" ht="15" hidden="false" customHeight="false" outlineLevel="0" collapsed="false">
      <c r="A2569" s="250" t="n">
        <v>3510</v>
      </c>
      <c r="B2569" s="250" t="s">
        <v>5029</v>
      </c>
      <c r="C2569" s="250" t="s">
        <v>232</v>
      </c>
      <c r="D2569" s="250" t="s">
        <v>236</v>
      </c>
      <c r="E2569" s="251" t="s">
        <v>5030</v>
      </c>
      <c r="F2569" s="0" t="n">
        <v>304.05</v>
      </c>
    </row>
    <row r="2570" customFormat="false" ht="15" hidden="false" customHeight="false" outlineLevel="0" collapsed="false">
      <c r="A2570" s="250" t="n">
        <v>3508</v>
      </c>
      <c r="B2570" s="250" t="s">
        <v>5031</v>
      </c>
      <c r="C2570" s="250" t="s">
        <v>232</v>
      </c>
      <c r="D2570" s="250" t="s">
        <v>236</v>
      </c>
      <c r="E2570" s="251" t="s">
        <v>5032</v>
      </c>
      <c r="F2570" s="0" t="n">
        <v>875.57</v>
      </c>
    </row>
    <row r="2571" customFormat="false" ht="15" hidden="false" customHeight="false" outlineLevel="0" collapsed="false">
      <c r="A2571" s="250" t="n">
        <v>38939</v>
      </c>
      <c r="B2571" s="250" t="s">
        <v>5033</v>
      </c>
      <c r="C2571" s="250" t="s">
        <v>232</v>
      </c>
      <c r="D2571" s="250" t="s">
        <v>244</v>
      </c>
      <c r="E2571" s="251" t="s">
        <v>5034</v>
      </c>
      <c r="F2571" s="0" t="n">
        <v>354.17</v>
      </c>
    </row>
    <row r="2572" customFormat="false" ht="15" hidden="false" customHeight="false" outlineLevel="0" collapsed="false">
      <c r="A2572" s="250" t="n">
        <v>38940</v>
      </c>
      <c r="B2572" s="250" t="s">
        <v>5035</v>
      </c>
      <c r="C2572" s="250" t="s">
        <v>232</v>
      </c>
      <c r="D2572" s="250" t="s">
        <v>244</v>
      </c>
      <c r="E2572" s="251" t="s">
        <v>5036</v>
      </c>
      <c r="F2572" s="0" t="n">
        <v>13.62</v>
      </c>
    </row>
    <row r="2573" customFormat="false" ht="15" hidden="false" customHeight="false" outlineLevel="0" collapsed="false">
      <c r="A2573" s="250" t="n">
        <v>38941</v>
      </c>
      <c r="B2573" s="250" t="s">
        <v>5037</v>
      </c>
      <c r="C2573" s="250" t="s">
        <v>232</v>
      </c>
      <c r="D2573" s="250" t="s">
        <v>244</v>
      </c>
      <c r="E2573" s="251" t="s">
        <v>5038</v>
      </c>
      <c r="F2573" s="0" t="n">
        <v>2409.91</v>
      </c>
    </row>
    <row r="2574" customFormat="false" ht="15" hidden="false" customHeight="false" outlineLevel="0" collapsed="false">
      <c r="A2574" s="250" t="n">
        <v>38942</v>
      </c>
      <c r="B2574" s="250" t="s">
        <v>5039</v>
      </c>
      <c r="C2574" s="250" t="s">
        <v>232</v>
      </c>
      <c r="D2574" s="250" t="s">
        <v>244</v>
      </c>
      <c r="E2574" s="251" t="s">
        <v>5040</v>
      </c>
      <c r="F2574" s="0" t="n">
        <v>33.61</v>
      </c>
    </row>
    <row r="2575" customFormat="false" ht="15" hidden="false" customHeight="false" outlineLevel="0" collapsed="false">
      <c r="A2575" s="250" t="n">
        <v>38987</v>
      </c>
      <c r="B2575" s="250" t="s">
        <v>5041</v>
      </c>
      <c r="C2575" s="250" t="s">
        <v>232</v>
      </c>
      <c r="D2575" s="250" t="s">
        <v>244</v>
      </c>
      <c r="E2575" s="251" t="s">
        <v>726</v>
      </c>
      <c r="F2575" s="0" t="n">
        <v>2.7</v>
      </c>
    </row>
    <row r="2576" customFormat="false" ht="15" hidden="false" customHeight="false" outlineLevel="0" collapsed="false">
      <c r="A2576" s="250" t="n">
        <v>38988</v>
      </c>
      <c r="B2576" s="250" t="s">
        <v>5042</v>
      </c>
      <c r="C2576" s="250" t="s">
        <v>232</v>
      </c>
      <c r="D2576" s="250" t="s">
        <v>244</v>
      </c>
      <c r="E2576" s="251" t="s">
        <v>5043</v>
      </c>
      <c r="F2576" s="0" t="n">
        <v>4.5</v>
      </c>
    </row>
    <row r="2577" customFormat="false" ht="15" hidden="false" customHeight="false" outlineLevel="0" collapsed="false">
      <c r="A2577" s="250" t="n">
        <v>38989</v>
      </c>
      <c r="B2577" s="250" t="s">
        <v>5044</v>
      </c>
      <c r="C2577" s="250" t="s">
        <v>232</v>
      </c>
      <c r="D2577" s="250" t="s">
        <v>244</v>
      </c>
      <c r="E2577" s="251" t="s">
        <v>5045</v>
      </c>
      <c r="F2577" s="0" t="n">
        <v>6.52</v>
      </c>
    </row>
    <row r="2578" customFormat="false" ht="15" hidden="false" customHeight="false" outlineLevel="0" collapsed="false">
      <c r="A2578" s="250" t="n">
        <v>38990</v>
      </c>
      <c r="B2578" s="250" t="s">
        <v>5046</v>
      </c>
      <c r="C2578" s="250" t="s">
        <v>232</v>
      </c>
      <c r="D2578" s="250" t="s">
        <v>244</v>
      </c>
      <c r="E2578" s="251" t="s">
        <v>5047</v>
      </c>
      <c r="F2578" s="0" t="n">
        <v>11.81</v>
      </c>
    </row>
    <row r="2579" customFormat="false" ht="15" hidden="false" customHeight="false" outlineLevel="0" collapsed="false">
      <c r="A2579" s="250" t="n">
        <v>38991</v>
      </c>
      <c r="B2579" s="250" t="s">
        <v>5048</v>
      </c>
      <c r="C2579" s="250" t="s">
        <v>232</v>
      </c>
      <c r="D2579" s="250" t="s">
        <v>244</v>
      </c>
      <c r="E2579" s="251" t="s">
        <v>5049</v>
      </c>
      <c r="F2579" s="0" t="n">
        <v>18.94</v>
      </c>
    </row>
    <row r="2580" customFormat="false" ht="15" hidden="false" customHeight="false" outlineLevel="0" collapsed="false">
      <c r="A2580" s="250" t="n">
        <v>38913</v>
      </c>
      <c r="B2580" s="250" t="s">
        <v>5050</v>
      </c>
      <c r="C2580" s="250" t="s">
        <v>232</v>
      </c>
      <c r="D2580" s="250" t="s">
        <v>244</v>
      </c>
      <c r="E2580" s="251" t="s">
        <v>5051</v>
      </c>
      <c r="F2580" s="0" t="n">
        <v>41.55</v>
      </c>
    </row>
    <row r="2581" customFormat="false" ht="15" hidden="false" customHeight="false" outlineLevel="0" collapsed="false">
      <c r="A2581" s="250" t="n">
        <v>38914</v>
      </c>
      <c r="B2581" s="250" t="s">
        <v>5052</v>
      </c>
      <c r="C2581" s="250" t="s">
        <v>232</v>
      </c>
      <c r="D2581" s="250" t="s">
        <v>244</v>
      </c>
      <c r="E2581" s="251" t="s">
        <v>5053</v>
      </c>
      <c r="F2581" s="0" t="n">
        <v>111</v>
      </c>
    </row>
    <row r="2582" customFormat="false" ht="15" hidden="false" customHeight="false" outlineLevel="0" collapsed="false">
      <c r="A2582" s="250" t="n">
        <v>38915</v>
      </c>
      <c r="B2582" s="250" t="s">
        <v>5054</v>
      </c>
      <c r="C2582" s="250" t="s">
        <v>232</v>
      </c>
      <c r="D2582" s="250" t="s">
        <v>244</v>
      </c>
      <c r="E2582" s="251" t="s">
        <v>5055</v>
      </c>
      <c r="F2582" s="0" t="n">
        <v>129.49</v>
      </c>
    </row>
    <row r="2583" customFormat="false" ht="15" hidden="false" customHeight="false" outlineLevel="0" collapsed="false">
      <c r="A2583" s="250" t="n">
        <v>38916</v>
      </c>
      <c r="B2583" s="250" t="s">
        <v>5056</v>
      </c>
      <c r="C2583" s="250" t="s">
        <v>232</v>
      </c>
      <c r="D2583" s="250" t="s">
        <v>244</v>
      </c>
      <c r="E2583" s="251" t="s">
        <v>5057</v>
      </c>
      <c r="F2583" s="0" t="n">
        <v>2.04</v>
      </c>
    </row>
    <row r="2584" customFormat="false" ht="15" hidden="false" customHeight="false" outlineLevel="0" collapsed="false">
      <c r="A2584" s="250" t="n">
        <v>39300</v>
      </c>
      <c r="B2584" s="250" t="s">
        <v>5058</v>
      </c>
      <c r="C2584" s="250" t="s">
        <v>232</v>
      </c>
      <c r="D2584" s="250" t="s">
        <v>244</v>
      </c>
      <c r="E2584" s="251" t="s">
        <v>5059</v>
      </c>
      <c r="F2584" s="0" t="n">
        <v>3.23</v>
      </c>
    </row>
    <row r="2585" customFormat="false" ht="15" hidden="false" customHeight="false" outlineLevel="0" collapsed="false">
      <c r="A2585" s="250" t="n">
        <v>39301</v>
      </c>
      <c r="B2585" s="250" t="s">
        <v>5060</v>
      </c>
      <c r="C2585" s="250" t="s">
        <v>232</v>
      </c>
      <c r="D2585" s="250" t="s">
        <v>244</v>
      </c>
      <c r="E2585" s="251" t="s">
        <v>5061</v>
      </c>
      <c r="F2585" s="0" t="n">
        <v>6.81</v>
      </c>
    </row>
    <row r="2586" customFormat="false" ht="15" hidden="false" customHeight="false" outlineLevel="0" collapsed="false">
      <c r="A2586" s="250" t="n">
        <v>39302</v>
      </c>
      <c r="B2586" s="250" t="s">
        <v>5062</v>
      </c>
      <c r="C2586" s="250" t="s">
        <v>232</v>
      </c>
      <c r="D2586" s="250" t="s">
        <v>244</v>
      </c>
      <c r="E2586" s="251" t="s">
        <v>2806</v>
      </c>
      <c r="F2586" s="0" t="n">
        <v>11.81</v>
      </c>
    </row>
    <row r="2587" customFormat="false" ht="15" hidden="false" customHeight="false" outlineLevel="0" collapsed="false">
      <c r="A2587" s="250" t="n">
        <v>39303</v>
      </c>
      <c r="B2587" s="250" t="s">
        <v>5063</v>
      </c>
      <c r="C2587" s="250" t="s">
        <v>232</v>
      </c>
      <c r="D2587" s="250" t="s">
        <v>244</v>
      </c>
      <c r="E2587" s="251" t="s">
        <v>1165</v>
      </c>
      <c r="F2587" s="0" t="n">
        <v>18.94</v>
      </c>
    </row>
    <row r="2588" customFormat="false" ht="15" hidden="false" customHeight="false" outlineLevel="0" collapsed="false">
      <c r="A2588" s="250" t="n">
        <v>38923</v>
      </c>
      <c r="B2588" s="250" t="s">
        <v>5064</v>
      </c>
      <c r="C2588" s="250" t="s">
        <v>232</v>
      </c>
      <c r="D2588" s="250" t="s">
        <v>244</v>
      </c>
      <c r="E2588" s="251" t="s">
        <v>5065</v>
      </c>
      <c r="F2588" s="0" t="n">
        <v>40.8</v>
      </c>
    </row>
    <row r="2589" customFormat="false" ht="15" hidden="false" customHeight="false" outlineLevel="0" collapsed="false">
      <c r="A2589" s="250" t="n">
        <v>38925</v>
      </c>
      <c r="B2589" s="250" t="s">
        <v>5066</v>
      </c>
      <c r="C2589" s="250" t="s">
        <v>232</v>
      </c>
      <c r="D2589" s="250" t="s">
        <v>244</v>
      </c>
      <c r="E2589" s="251" t="s">
        <v>2642</v>
      </c>
      <c r="F2589" s="0" t="n">
        <v>108.24</v>
      </c>
    </row>
    <row r="2590" customFormat="false" ht="15" hidden="false" customHeight="false" outlineLevel="0" collapsed="false">
      <c r="A2590" s="250" t="n">
        <v>38926</v>
      </c>
      <c r="B2590" s="250" t="s">
        <v>5067</v>
      </c>
      <c r="C2590" s="250" t="s">
        <v>232</v>
      </c>
      <c r="D2590" s="250" t="s">
        <v>244</v>
      </c>
      <c r="E2590" s="251" t="s">
        <v>2477</v>
      </c>
      <c r="F2590" s="0" t="n">
        <v>125.78</v>
      </c>
    </row>
    <row r="2591" customFormat="false" ht="15" hidden="false" customHeight="false" outlineLevel="0" collapsed="false">
      <c r="A2591" s="250" t="n">
        <v>38927</v>
      </c>
      <c r="B2591" s="250" t="s">
        <v>5068</v>
      </c>
      <c r="C2591" s="250" t="s">
        <v>232</v>
      </c>
      <c r="D2591" s="250" t="s">
        <v>244</v>
      </c>
      <c r="E2591" s="251" t="s">
        <v>5069</v>
      </c>
      <c r="F2591" s="0" t="n">
        <v>1.53</v>
      </c>
    </row>
    <row r="2592" customFormat="false" ht="15" hidden="false" customHeight="false" outlineLevel="0" collapsed="false">
      <c r="A2592" s="250" t="n">
        <v>39304</v>
      </c>
      <c r="B2592" s="250" t="s">
        <v>5070</v>
      </c>
      <c r="C2592" s="250" t="s">
        <v>232</v>
      </c>
      <c r="D2592" s="250" t="s">
        <v>244</v>
      </c>
      <c r="E2592" s="251" t="s">
        <v>5071</v>
      </c>
      <c r="F2592" s="0" t="n">
        <v>2.64</v>
      </c>
    </row>
    <row r="2593" customFormat="false" ht="15" hidden="false" customHeight="false" outlineLevel="0" collapsed="false">
      <c r="A2593" s="250" t="n">
        <v>38924</v>
      </c>
      <c r="B2593" s="250" t="s">
        <v>5072</v>
      </c>
      <c r="C2593" s="250" t="s">
        <v>232</v>
      </c>
      <c r="D2593" s="250" t="s">
        <v>244</v>
      </c>
      <c r="E2593" s="251" t="s">
        <v>5073</v>
      </c>
      <c r="F2593" s="0" t="n">
        <v>9.88</v>
      </c>
    </row>
    <row r="2594" customFormat="false" ht="15" hidden="false" customHeight="false" outlineLevel="0" collapsed="false">
      <c r="A2594" s="250" t="n">
        <v>39305</v>
      </c>
      <c r="B2594" s="250" t="s">
        <v>5074</v>
      </c>
      <c r="C2594" s="250" t="s">
        <v>232</v>
      </c>
      <c r="D2594" s="250" t="s">
        <v>244</v>
      </c>
      <c r="E2594" s="251" t="s">
        <v>5075</v>
      </c>
      <c r="F2594" s="0" t="n">
        <v>3.14</v>
      </c>
    </row>
    <row r="2595" customFormat="false" ht="15" hidden="false" customHeight="false" outlineLevel="0" collapsed="false">
      <c r="A2595" s="250" t="n">
        <v>39306</v>
      </c>
      <c r="B2595" s="250" t="s">
        <v>5076</v>
      </c>
      <c r="C2595" s="250" t="s">
        <v>232</v>
      </c>
      <c r="D2595" s="250" t="s">
        <v>244</v>
      </c>
      <c r="E2595" s="251" t="s">
        <v>5077</v>
      </c>
      <c r="F2595" s="0" t="n">
        <v>2.53</v>
      </c>
    </row>
    <row r="2596" customFormat="false" ht="15" hidden="false" customHeight="false" outlineLevel="0" collapsed="false">
      <c r="A2596" s="250" t="n">
        <v>38928</v>
      </c>
      <c r="B2596" s="250" t="s">
        <v>5078</v>
      </c>
      <c r="C2596" s="250" t="s">
        <v>232</v>
      </c>
      <c r="D2596" s="250" t="s">
        <v>244</v>
      </c>
      <c r="E2596" s="251" t="s">
        <v>5079</v>
      </c>
      <c r="F2596" s="0" t="n">
        <v>6.89</v>
      </c>
    </row>
    <row r="2597" customFormat="false" ht="15" hidden="false" customHeight="false" outlineLevel="0" collapsed="false">
      <c r="A2597" s="250" t="n">
        <v>38929</v>
      </c>
      <c r="B2597" s="250" t="s">
        <v>5080</v>
      </c>
      <c r="C2597" s="250" t="s">
        <v>232</v>
      </c>
      <c r="D2597" s="250" t="s">
        <v>244</v>
      </c>
      <c r="E2597" s="251" t="s">
        <v>5081</v>
      </c>
      <c r="F2597" s="0" t="n">
        <v>10.91</v>
      </c>
    </row>
    <row r="2598" customFormat="false" ht="15" hidden="false" customHeight="false" outlineLevel="0" collapsed="false">
      <c r="A2598" s="250" t="n">
        <v>39307</v>
      </c>
      <c r="B2598" s="250" t="s">
        <v>5082</v>
      </c>
      <c r="C2598" s="250" t="s">
        <v>232</v>
      </c>
      <c r="D2598" s="250" t="s">
        <v>244</v>
      </c>
      <c r="E2598" s="251" t="s">
        <v>5083</v>
      </c>
      <c r="F2598" s="0" t="n">
        <v>13.94</v>
      </c>
    </row>
    <row r="2599" customFormat="false" ht="15" hidden="false" customHeight="false" outlineLevel="0" collapsed="false">
      <c r="A2599" s="250" t="n">
        <v>38930</v>
      </c>
      <c r="B2599" s="250" t="s">
        <v>5084</v>
      </c>
      <c r="C2599" s="250" t="s">
        <v>232</v>
      </c>
      <c r="D2599" s="250" t="s">
        <v>244</v>
      </c>
      <c r="E2599" s="251" t="s">
        <v>5085</v>
      </c>
      <c r="F2599" s="0" t="n">
        <v>1.21</v>
      </c>
    </row>
    <row r="2600" customFormat="false" ht="15" hidden="false" customHeight="false" outlineLevel="0" collapsed="false">
      <c r="A2600" s="250" t="n">
        <v>38931</v>
      </c>
      <c r="B2600" s="250" t="s">
        <v>5086</v>
      </c>
      <c r="C2600" s="250" t="s">
        <v>232</v>
      </c>
      <c r="D2600" s="250" t="s">
        <v>244</v>
      </c>
      <c r="E2600" s="251" t="s">
        <v>5087</v>
      </c>
      <c r="F2600" s="0" t="n">
        <v>1.82</v>
      </c>
    </row>
    <row r="2601" customFormat="false" ht="15" hidden="false" customHeight="false" outlineLevel="0" collapsed="false">
      <c r="A2601" s="250" t="n">
        <v>38932</v>
      </c>
      <c r="B2601" s="250" t="s">
        <v>5088</v>
      </c>
      <c r="C2601" s="250" t="s">
        <v>232</v>
      </c>
      <c r="D2601" s="250" t="s">
        <v>244</v>
      </c>
      <c r="E2601" s="251" t="s">
        <v>2447</v>
      </c>
      <c r="F2601" s="0" t="n">
        <v>3.37</v>
      </c>
    </row>
    <row r="2602" customFormat="false" ht="15" hidden="false" customHeight="false" outlineLevel="0" collapsed="false">
      <c r="A2602" s="250" t="n">
        <v>38934</v>
      </c>
      <c r="B2602" s="250" t="s">
        <v>5089</v>
      </c>
      <c r="C2602" s="250" t="s">
        <v>232</v>
      </c>
      <c r="D2602" s="250" t="s">
        <v>244</v>
      </c>
      <c r="E2602" s="251" t="s">
        <v>5090</v>
      </c>
      <c r="F2602" s="0" t="n">
        <v>116.37</v>
      </c>
    </row>
    <row r="2603" customFormat="false" ht="15" hidden="false" customHeight="false" outlineLevel="0" collapsed="false">
      <c r="A2603" s="250" t="n">
        <v>38935</v>
      </c>
      <c r="B2603" s="250" t="s">
        <v>5091</v>
      </c>
      <c r="C2603" s="250" t="s">
        <v>232</v>
      </c>
      <c r="D2603" s="250" t="s">
        <v>244</v>
      </c>
      <c r="E2603" s="251" t="s">
        <v>5092</v>
      </c>
      <c r="F2603" s="0" t="n">
        <v>1.44</v>
      </c>
    </row>
    <row r="2604" customFormat="false" ht="15" hidden="false" customHeight="false" outlineLevel="0" collapsed="false">
      <c r="A2604" s="250" t="n">
        <v>38936</v>
      </c>
      <c r="B2604" s="250" t="s">
        <v>5093</v>
      </c>
      <c r="C2604" s="250" t="s">
        <v>232</v>
      </c>
      <c r="D2604" s="250" t="s">
        <v>244</v>
      </c>
      <c r="E2604" s="251" t="s">
        <v>5094</v>
      </c>
      <c r="F2604" s="0" t="n">
        <v>2.23</v>
      </c>
    </row>
    <row r="2605" customFormat="false" ht="15" hidden="false" customHeight="false" outlineLevel="0" collapsed="false">
      <c r="A2605" s="250" t="n">
        <v>38937</v>
      </c>
      <c r="B2605" s="250" t="s">
        <v>5095</v>
      </c>
      <c r="C2605" s="250" t="s">
        <v>232</v>
      </c>
      <c r="D2605" s="250" t="s">
        <v>244</v>
      </c>
      <c r="E2605" s="251" t="s">
        <v>3156</v>
      </c>
      <c r="F2605" s="0" t="n">
        <v>3.42</v>
      </c>
    </row>
    <row r="2606" customFormat="false" ht="15" hidden="false" customHeight="false" outlineLevel="0" collapsed="false">
      <c r="A2606" s="250" t="n">
        <v>38938</v>
      </c>
      <c r="B2606" s="250" t="s">
        <v>5096</v>
      </c>
      <c r="C2606" s="250" t="s">
        <v>232</v>
      </c>
      <c r="D2606" s="250" t="s">
        <v>244</v>
      </c>
      <c r="E2606" s="251" t="s">
        <v>5097</v>
      </c>
      <c r="F2606" s="0" t="n">
        <v>6.49</v>
      </c>
    </row>
    <row r="2607" customFormat="false" ht="15" hidden="false" customHeight="false" outlineLevel="0" collapsed="false">
      <c r="A2607" s="250" t="n">
        <v>3489</v>
      </c>
      <c r="B2607" s="250" t="s">
        <v>5098</v>
      </c>
      <c r="C2607" s="250" t="s">
        <v>232</v>
      </c>
      <c r="D2607" s="250" t="s">
        <v>236</v>
      </c>
      <c r="E2607" s="251" t="s">
        <v>3147</v>
      </c>
      <c r="F2607" s="0" t="n">
        <v>13.41</v>
      </c>
    </row>
    <row r="2608" customFormat="false" ht="15" hidden="false" customHeight="false" outlineLevel="0" collapsed="false">
      <c r="A2608" s="250" t="n">
        <v>20151</v>
      </c>
      <c r="B2608" s="250" t="s">
        <v>5099</v>
      </c>
      <c r="C2608" s="250" t="s">
        <v>232</v>
      </c>
      <c r="D2608" s="250" t="s">
        <v>236</v>
      </c>
      <c r="E2608" s="251" t="s">
        <v>5100</v>
      </c>
      <c r="F2608" s="0" t="n">
        <v>20.15</v>
      </c>
    </row>
    <row r="2609" customFormat="false" ht="15" hidden="false" customHeight="false" outlineLevel="0" collapsed="false">
      <c r="A2609" s="250" t="n">
        <v>20152</v>
      </c>
      <c r="B2609" s="250" t="s">
        <v>5101</v>
      </c>
      <c r="C2609" s="250" t="s">
        <v>232</v>
      </c>
      <c r="D2609" s="250" t="s">
        <v>236</v>
      </c>
      <c r="E2609" s="251" t="s">
        <v>5102</v>
      </c>
      <c r="F2609" s="0" t="n">
        <v>50.91</v>
      </c>
    </row>
    <row r="2610" customFormat="false" ht="15" hidden="false" customHeight="false" outlineLevel="0" collapsed="false">
      <c r="A2610" s="250" t="n">
        <v>20148</v>
      </c>
      <c r="B2610" s="250" t="s">
        <v>5103</v>
      </c>
      <c r="C2610" s="250" t="s">
        <v>232</v>
      </c>
      <c r="D2610" s="250" t="s">
        <v>236</v>
      </c>
      <c r="E2610" s="251" t="s">
        <v>4517</v>
      </c>
      <c r="F2610" s="0" t="n">
        <v>77.59</v>
      </c>
    </row>
    <row r="2611" customFormat="false" ht="15" hidden="false" customHeight="false" outlineLevel="0" collapsed="false">
      <c r="A2611" s="250" t="n">
        <v>20149</v>
      </c>
      <c r="B2611" s="250" t="s">
        <v>5104</v>
      </c>
      <c r="C2611" s="250" t="s">
        <v>232</v>
      </c>
      <c r="D2611" s="250" t="s">
        <v>236</v>
      </c>
      <c r="E2611" s="251" t="s">
        <v>5105</v>
      </c>
      <c r="F2611" s="0" t="n">
        <v>11.78</v>
      </c>
    </row>
    <row r="2612" customFormat="false" ht="15" hidden="false" customHeight="false" outlineLevel="0" collapsed="false">
      <c r="A2612" s="250" t="n">
        <v>20150</v>
      </c>
      <c r="B2612" s="250" t="s">
        <v>5106</v>
      </c>
      <c r="C2612" s="250" t="s">
        <v>232</v>
      </c>
      <c r="D2612" s="250" t="s">
        <v>236</v>
      </c>
      <c r="E2612" s="251" t="s">
        <v>4514</v>
      </c>
      <c r="F2612" s="0" t="n">
        <v>34.53</v>
      </c>
    </row>
    <row r="2613" customFormat="false" ht="15" hidden="false" customHeight="false" outlineLevel="0" collapsed="false">
      <c r="A2613" s="250" t="n">
        <v>20157</v>
      </c>
      <c r="B2613" s="250" t="s">
        <v>5107</v>
      </c>
      <c r="C2613" s="250" t="s">
        <v>232</v>
      </c>
      <c r="D2613" s="250" t="s">
        <v>236</v>
      </c>
      <c r="E2613" s="251" t="s">
        <v>5108</v>
      </c>
      <c r="F2613" s="0" t="n">
        <v>31.52</v>
      </c>
    </row>
    <row r="2614" customFormat="false" ht="15" hidden="false" customHeight="false" outlineLevel="0" collapsed="false">
      <c r="A2614" s="250" t="n">
        <v>20158</v>
      </c>
      <c r="B2614" s="250" t="s">
        <v>5109</v>
      </c>
      <c r="C2614" s="250" t="s">
        <v>232</v>
      </c>
      <c r="D2614" s="250" t="s">
        <v>236</v>
      </c>
      <c r="E2614" s="251" t="s">
        <v>5110</v>
      </c>
      <c r="F2614" s="0" t="n">
        <v>1.33</v>
      </c>
    </row>
    <row r="2615" customFormat="false" ht="15" hidden="false" customHeight="false" outlineLevel="0" collapsed="false">
      <c r="A2615" s="250" t="n">
        <v>20154</v>
      </c>
      <c r="B2615" s="250" t="s">
        <v>5111</v>
      </c>
      <c r="C2615" s="250" t="s">
        <v>232</v>
      </c>
      <c r="D2615" s="250" t="s">
        <v>236</v>
      </c>
      <c r="E2615" s="251" t="s">
        <v>5112</v>
      </c>
      <c r="F2615" s="0" t="n">
        <v>1.51</v>
      </c>
    </row>
    <row r="2616" customFormat="false" ht="15" hidden="false" customHeight="false" outlineLevel="0" collapsed="false">
      <c r="A2616" s="250" t="n">
        <v>20155</v>
      </c>
      <c r="B2616" s="250" t="s">
        <v>5113</v>
      </c>
      <c r="C2616" s="250" t="s">
        <v>232</v>
      </c>
      <c r="D2616" s="250" t="s">
        <v>236</v>
      </c>
      <c r="E2616" s="251" t="s">
        <v>2760</v>
      </c>
      <c r="F2616" s="0" t="n">
        <v>2.24</v>
      </c>
    </row>
    <row r="2617" customFormat="false" ht="15" hidden="false" customHeight="false" outlineLevel="0" collapsed="false">
      <c r="A2617" s="250" t="n">
        <v>20156</v>
      </c>
      <c r="B2617" s="250" t="s">
        <v>5114</v>
      </c>
      <c r="C2617" s="250" t="s">
        <v>232</v>
      </c>
      <c r="D2617" s="250" t="s">
        <v>236</v>
      </c>
      <c r="E2617" s="251" t="s">
        <v>4002</v>
      </c>
      <c r="F2617" s="0" t="n">
        <v>7.71</v>
      </c>
    </row>
    <row r="2618" customFormat="false" ht="15" hidden="false" customHeight="false" outlineLevel="0" collapsed="false">
      <c r="A2618" s="250" t="n">
        <v>3512</v>
      </c>
      <c r="B2618" s="250" t="s">
        <v>5115</v>
      </c>
      <c r="C2618" s="250" t="s">
        <v>232</v>
      </c>
      <c r="D2618" s="250" t="s">
        <v>236</v>
      </c>
      <c r="E2618" s="251" t="s">
        <v>5116</v>
      </c>
      <c r="F2618" s="0" t="n">
        <v>2.46</v>
      </c>
    </row>
    <row r="2619" customFormat="false" ht="15" hidden="false" customHeight="false" outlineLevel="0" collapsed="false">
      <c r="A2619" s="250" t="n">
        <v>3499</v>
      </c>
      <c r="B2619" s="250" t="s">
        <v>5117</v>
      </c>
      <c r="C2619" s="250" t="s">
        <v>232</v>
      </c>
      <c r="D2619" s="250" t="s">
        <v>236</v>
      </c>
      <c r="E2619" s="251" t="s">
        <v>5118</v>
      </c>
      <c r="F2619" s="0" t="n">
        <v>2.59</v>
      </c>
    </row>
    <row r="2620" customFormat="false" ht="15" hidden="false" customHeight="false" outlineLevel="0" collapsed="false">
      <c r="A2620" s="250" t="n">
        <v>3500</v>
      </c>
      <c r="B2620" s="250" t="s">
        <v>5119</v>
      </c>
      <c r="C2620" s="250" t="s">
        <v>232</v>
      </c>
      <c r="D2620" s="250" t="s">
        <v>236</v>
      </c>
      <c r="E2620" s="251" t="s">
        <v>2298</v>
      </c>
      <c r="F2620" s="0" t="n">
        <v>8.28</v>
      </c>
    </row>
    <row r="2621" customFormat="false" ht="15" hidden="false" customHeight="false" outlineLevel="0" collapsed="false">
      <c r="A2621" s="250" t="n">
        <v>3501</v>
      </c>
      <c r="B2621" s="250" t="s">
        <v>5120</v>
      </c>
      <c r="C2621" s="250" t="s">
        <v>232</v>
      </c>
      <c r="D2621" s="250" t="s">
        <v>236</v>
      </c>
      <c r="E2621" s="251" t="s">
        <v>1454</v>
      </c>
      <c r="F2621" s="0" t="n">
        <v>3.27</v>
      </c>
    </row>
    <row r="2622" customFormat="false" ht="15" hidden="false" customHeight="false" outlineLevel="0" collapsed="false">
      <c r="A2622" s="250" t="n">
        <v>3502</v>
      </c>
      <c r="B2622" s="250" t="s">
        <v>5121</v>
      </c>
      <c r="C2622" s="250" t="s">
        <v>232</v>
      </c>
      <c r="D2622" s="250" t="s">
        <v>236</v>
      </c>
      <c r="E2622" s="251" t="s">
        <v>338</v>
      </c>
      <c r="F2622" s="0" t="n">
        <v>1.64</v>
      </c>
    </row>
    <row r="2623" customFormat="false" ht="15" hidden="false" customHeight="false" outlineLevel="0" collapsed="false">
      <c r="A2623" s="250" t="n">
        <v>3503</v>
      </c>
      <c r="B2623" s="250" t="s">
        <v>5122</v>
      </c>
      <c r="C2623" s="250" t="s">
        <v>232</v>
      </c>
      <c r="D2623" s="250" t="s">
        <v>236</v>
      </c>
      <c r="E2623" s="251" t="s">
        <v>5123</v>
      </c>
      <c r="F2623" s="0" t="n">
        <v>4.16</v>
      </c>
    </row>
    <row r="2624" customFormat="false" ht="15" hidden="false" customHeight="false" outlineLevel="0" collapsed="false">
      <c r="A2624" s="250" t="n">
        <v>3477</v>
      </c>
      <c r="B2624" s="250" t="s">
        <v>5124</v>
      </c>
      <c r="C2624" s="250" t="s">
        <v>232</v>
      </c>
      <c r="D2624" s="250" t="s">
        <v>236</v>
      </c>
      <c r="E2624" s="251" t="s">
        <v>5125</v>
      </c>
      <c r="F2624" s="0" t="n">
        <v>2.36</v>
      </c>
    </row>
    <row r="2625" customFormat="false" ht="15" hidden="false" customHeight="false" outlineLevel="0" collapsed="false">
      <c r="A2625" s="250" t="n">
        <v>3478</v>
      </c>
      <c r="B2625" s="250" t="s">
        <v>5126</v>
      </c>
      <c r="C2625" s="250" t="s">
        <v>232</v>
      </c>
      <c r="D2625" s="250" t="s">
        <v>236</v>
      </c>
      <c r="E2625" s="251" t="s">
        <v>5127</v>
      </c>
      <c r="F2625" s="0" t="n">
        <v>0.64</v>
      </c>
    </row>
    <row r="2626" customFormat="false" ht="15" hidden="false" customHeight="false" outlineLevel="0" collapsed="false">
      <c r="A2626" s="250" t="n">
        <v>3525</v>
      </c>
      <c r="B2626" s="250" t="s">
        <v>5128</v>
      </c>
      <c r="C2626" s="250" t="s">
        <v>232</v>
      </c>
      <c r="D2626" s="250" t="s">
        <v>236</v>
      </c>
      <c r="E2626" s="251" t="s">
        <v>5129</v>
      </c>
      <c r="F2626" s="0" t="n">
        <v>2.25</v>
      </c>
    </row>
    <row r="2627" customFormat="false" ht="15" hidden="false" customHeight="false" outlineLevel="0" collapsed="false">
      <c r="A2627" s="250" t="n">
        <v>3511</v>
      </c>
      <c r="B2627" s="250" t="s">
        <v>5130</v>
      </c>
      <c r="C2627" s="250" t="s">
        <v>232</v>
      </c>
      <c r="D2627" s="250" t="s">
        <v>236</v>
      </c>
      <c r="E2627" s="251" t="s">
        <v>5131</v>
      </c>
      <c r="F2627" s="0" t="n">
        <v>3.82</v>
      </c>
    </row>
    <row r="2628" customFormat="false" ht="15" hidden="false" customHeight="false" outlineLevel="0" collapsed="false">
      <c r="A2628" s="250" t="n">
        <v>38917</v>
      </c>
      <c r="B2628" s="250" t="s">
        <v>5132</v>
      </c>
      <c r="C2628" s="250" t="s">
        <v>232</v>
      </c>
      <c r="D2628" s="250" t="s">
        <v>244</v>
      </c>
      <c r="E2628" s="251" t="s">
        <v>3313</v>
      </c>
      <c r="F2628" s="0" t="n">
        <v>4.11</v>
      </c>
    </row>
    <row r="2629" customFormat="false" ht="15" hidden="false" customHeight="false" outlineLevel="0" collapsed="false">
      <c r="A2629" s="250" t="n">
        <v>38919</v>
      </c>
      <c r="B2629" s="250" t="s">
        <v>5133</v>
      </c>
      <c r="C2629" s="250" t="s">
        <v>232</v>
      </c>
      <c r="D2629" s="250" t="s">
        <v>244</v>
      </c>
      <c r="E2629" s="251" t="s">
        <v>5134</v>
      </c>
      <c r="F2629" s="0" t="n">
        <v>4.88</v>
      </c>
    </row>
    <row r="2630" customFormat="false" ht="15" hidden="false" customHeight="false" outlineLevel="0" collapsed="false">
      <c r="A2630" s="250" t="n">
        <v>38922</v>
      </c>
      <c r="B2630" s="250" t="s">
        <v>5135</v>
      </c>
      <c r="C2630" s="250" t="s">
        <v>232</v>
      </c>
      <c r="D2630" s="250" t="s">
        <v>244</v>
      </c>
      <c r="E2630" s="251" t="s">
        <v>5136</v>
      </c>
      <c r="F2630" s="0" t="n">
        <v>8.93</v>
      </c>
    </row>
    <row r="2631" customFormat="false" ht="15" hidden="false" customHeight="false" outlineLevel="0" collapsed="false">
      <c r="A2631" s="250" t="n">
        <v>38921</v>
      </c>
      <c r="B2631" s="250" t="s">
        <v>5137</v>
      </c>
      <c r="C2631" s="250" t="s">
        <v>232</v>
      </c>
      <c r="D2631" s="250" t="s">
        <v>244</v>
      </c>
      <c r="E2631" s="251" t="s">
        <v>712</v>
      </c>
      <c r="F2631" s="0" t="n">
        <v>5.08</v>
      </c>
    </row>
    <row r="2632" customFormat="false" ht="15" hidden="false" customHeight="false" outlineLevel="0" collapsed="false">
      <c r="A2632" s="250" t="n">
        <v>38918</v>
      </c>
      <c r="B2632" s="250" t="s">
        <v>5138</v>
      </c>
      <c r="C2632" s="250" t="s">
        <v>232</v>
      </c>
      <c r="D2632" s="250" t="s">
        <v>244</v>
      </c>
      <c r="E2632" s="251" t="s">
        <v>5139</v>
      </c>
      <c r="F2632" s="0" t="n">
        <v>36.21</v>
      </c>
    </row>
    <row r="2633" customFormat="false" ht="15" hidden="false" customHeight="false" outlineLevel="0" collapsed="false">
      <c r="A2633" s="250" t="n">
        <v>38920</v>
      </c>
      <c r="B2633" s="250" t="s">
        <v>5140</v>
      </c>
      <c r="C2633" s="250" t="s">
        <v>232</v>
      </c>
      <c r="D2633" s="250" t="s">
        <v>244</v>
      </c>
      <c r="E2633" s="251" t="s">
        <v>5141</v>
      </c>
      <c r="F2633" s="0" t="n">
        <v>1.31</v>
      </c>
    </row>
    <row r="2634" customFormat="false" ht="15" hidden="false" customHeight="false" outlineLevel="0" collapsed="false">
      <c r="A2634" s="250" t="n">
        <v>12032</v>
      </c>
      <c r="B2634" s="250" t="s">
        <v>5142</v>
      </c>
      <c r="C2634" s="250" t="s">
        <v>1179</v>
      </c>
      <c r="D2634" s="250" t="s">
        <v>236</v>
      </c>
      <c r="E2634" s="251" t="s">
        <v>5143</v>
      </c>
      <c r="F2634" s="0" t="n">
        <v>1.93</v>
      </c>
    </row>
    <row r="2635" customFormat="false" ht="15" hidden="false" customHeight="false" outlineLevel="0" collapsed="false">
      <c r="A2635" s="250" t="n">
        <v>12030</v>
      </c>
      <c r="B2635" s="250" t="s">
        <v>5144</v>
      </c>
      <c r="C2635" s="250" t="s">
        <v>1179</v>
      </c>
      <c r="D2635" s="250" t="s">
        <v>236</v>
      </c>
      <c r="E2635" s="251" t="s">
        <v>5145</v>
      </c>
      <c r="F2635" s="0" t="n">
        <v>4.56</v>
      </c>
    </row>
    <row r="2636" customFormat="false" ht="15" hidden="false" customHeight="false" outlineLevel="0" collapsed="false">
      <c r="A2636" s="250" t="n">
        <v>10908</v>
      </c>
      <c r="B2636" s="250" t="s">
        <v>5146</v>
      </c>
      <c r="C2636" s="250" t="s">
        <v>232</v>
      </c>
      <c r="D2636" s="250" t="s">
        <v>236</v>
      </c>
      <c r="E2636" s="251" t="s">
        <v>5147</v>
      </c>
      <c r="F2636" s="0" t="n">
        <v>5.11</v>
      </c>
    </row>
    <row r="2637" customFormat="false" ht="15" hidden="false" customHeight="false" outlineLevel="0" collapsed="false">
      <c r="A2637" s="250" t="n">
        <v>10909</v>
      </c>
      <c r="B2637" s="250" t="s">
        <v>5148</v>
      </c>
      <c r="C2637" s="250" t="s">
        <v>232</v>
      </c>
      <c r="D2637" s="250" t="s">
        <v>236</v>
      </c>
      <c r="E2637" s="251" t="s">
        <v>5149</v>
      </c>
      <c r="F2637" s="0" t="n">
        <v>31.52</v>
      </c>
    </row>
    <row r="2638" customFormat="false" ht="15" hidden="false" customHeight="false" outlineLevel="0" collapsed="false">
      <c r="A2638" s="250" t="n">
        <v>3669</v>
      </c>
      <c r="B2638" s="250" t="s">
        <v>5150</v>
      </c>
      <c r="C2638" s="250" t="s">
        <v>232</v>
      </c>
      <c r="D2638" s="250" t="s">
        <v>236</v>
      </c>
      <c r="E2638" s="251" t="s">
        <v>3298</v>
      </c>
      <c r="F2638" s="0" t="n">
        <v>1.15</v>
      </c>
    </row>
    <row r="2639" customFormat="false" ht="15" hidden="false" customHeight="false" outlineLevel="0" collapsed="false">
      <c r="A2639" s="250" t="n">
        <v>20138</v>
      </c>
      <c r="B2639" s="250" t="s">
        <v>5151</v>
      </c>
      <c r="C2639" s="250" t="s">
        <v>232</v>
      </c>
      <c r="D2639" s="250" t="s">
        <v>236</v>
      </c>
      <c r="E2639" s="251" t="s">
        <v>5152</v>
      </c>
      <c r="F2639" s="0" t="n">
        <v>1.55</v>
      </c>
    </row>
    <row r="2640" customFormat="false" ht="15" hidden="false" customHeight="false" outlineLevel="0" collapsed="false">
      <c r="A2640" s="250" t="n">
        <v>20139</v>
      </c>
      <c r="B2640" s="250" t="s">
        <v>5153</v>
      </c>
      <c r="C2640" s="250" t="s">
        <v>232</v>
      </c>
      <c r="D2640" s="250" t="s">
        <v>236</v>
      </c>
      <c r="E2640" s="251" t="s">
        <v>5154</v>
      </c>
      <c r="F2640" s="0" t="n">
        <v>4.02</v>
      </c>
    </row>
    <row r="2641" customFormat="false" ht="15" hidden="false" customHeight="false" outlineLevel="0" collapsed="false">
      <c r="A2641" s="250" t="n">
        <v>3668</v>
      </c>
      <c r="B2641" s="250" t="s">
        <v>5155</v>
      </c>
      <c r="C2641" s="250" t="s">
        <v>232</v>
      </c>
      <c r="D2641" s="250" t="s">
        <v>236</v>
      </c>
      <c r="E2641" s="251" t="s">
        <v>5156</v>
      </c>
      <c r="F2641" s="0" t="n">
        <v>153.72</v>
      </c>
    </row>
    <row r="2642" customFormat="false" ht="15" hidden="false" customHeight="false" outlineLevel="0" collapsed="false">
      <c r="A2642" s="250" t="n">
        <v>3656</v>
      </c>
      <c r="B2642" s="250" t="s">
        <v>5157</v>
      </c>
      <c r="C2642" s="250" t="s">
        <v>232</v>
      </c>
      <c r="D2642" s="250" t="s">
        <v>236</v>
      </c>
      <c r="E2642" s="251" t="s">
        <v>5158</v>
      </c>
      <c r="F2642" s="0" t="n">
        <v>0.35</v>
      </c>
    </row>
    <row r="2643" customFormat="false" ht="15" hidden="false" customHeight="false" outlineLevel="0" collapsed="false">
      <c r="A2643" s="250" t="n">
        <v>10911</v>
      </c>
      <c r="B2643" s="250" t="s">
        <v>5159</v>
      </c>
      <c r="C2643" s="250" t="s">
        <v>232</v>
      </c>
      <c r="D2643" s="250" t="s">
        <v>236</v>
      </c>
      <c r="E2643" s="251" t="s">
        <v>5160</v>
      </c>
      <c r="F2643" s="0" t="n">
        <v>0.49</v>
      </c>
    </row>
    <row r="2644" customFormat="false" ht="15" hidden="false" customHeight="false" outlineLevel="0" collapsed="false">
      <c r="A2644" s="250" t="n">
        <v>3654</v>
      </c>
      <c r="B2644" s="250" t="s">
        <v>5161</v>
      </c>
      <c r="C2644" s="250" t="s">
        <v>232</v>
      </c>
      <c r="D2644" s="250" t="s">
        <v>236</v>
      </c>
      <c r="E2644" s="251" t="s">
        <v>1256</v>
      </c>
      <c r="F2644" s="0" t="n">
        <v>1.47</v>
      </c>
    </row>
    <row r="2645" customFormat="false" ht="15" hidden="false" customHeight="false" outlineLevel="0" collapsed="false">
      <c r="A2645" s="250" t="n">
        <v>3664</v>
      </c>
      <c r="B2645" s="250" t="s">
        <v>5162</v>
      </c>
      <c r="C2645" s="250" t="s">
        <v>232</v>
      </c>
      <c r="D2645" s="250" t="s">
        <v>236</v>
      </c>
      <c r="E2645" s="251" t="s">
        <v>5163</v>
      </c>
      <c r="F2645" s="0" t="n">
        <v>3.49</v>
      </c>
    </row>
    <row r="2646" customFormat="false" ht="15" hidden="false" customHeight="false" outlineLevel="0" collapsed="false">
      <c r="A2646" s="250" t="n">
        <v>3657</v>
      </c>
      <c r="B2646" s="250" t="s">
        <v>5164</v>
      </c>
      <c r="C2646" s="250" t="s">
        <v>232</v>
      </c>
      <c r="D2646" s="250" t="s">
        <v>236</v>
      </c>
      <c r="E2646" s="251" t="s">
        <v>5165</v>
      </c>
      <c r="F2646" s="0" t="n">
        <v>3.78</v>
      </c>
    </row>
    <row r="2647" customFormat="false" ht="15" hidden="false" customHeight="false" outlineLevel="0" collapsed="false">
      <c r="A2647" s="250" t="n">
        <v>12625</v>
      </c>
      <c r="B2647" s="250" t="s">
        <v>5166</v>
      </c>
      <c r="C2647" s="250" t="s">
        <v>232</v>
      </c>
      <c r="D2647" s="250" t="s">
        <v>244</v>
      </c>
      <c r="E2647" s="251" t="s">
        <v>5167</v>
      </c>
      <c r="F2647" s="0" t="n">
        <v>16.39</v>
      </c>
    </row>
    <row r="2648" customFormat="false" ht="15" hidden="false" customHeight="false" outlineLevel="0" collapsed="false">
      <c r="A2648" s="250" t="n">
        <v>20136</v>
      </c>
      <c r="B2648" s="250" t="s">
        <v>5168</v>
      </c>
      <c r="C2648" s="250" t="s">
        <v>232</v>
      </c>
      <c r="D2648" s="250" t="s">
        <v>236</v>
      </c>
      <c r="E2648" s="251" t="s">
        <v>5169</v>
      </c>
      <c r="F2648" s="0" t="n">
        <v>72.87</v>
      </c>
    </row>
    <row r="2649" customFormat="false" ht="15" hidden="false" customHeight="false" outlineLevel="0" collapsed="false">
      <c r="A2649" s="250" t="n">
        <v>20144</v>
      </c>
      <c r="B2649" s="250" t="s">
        <v>5170</v>
      </c>
      <c r="C2649" s="250" t="s">
        <v>232</v>
      </c>
      <c r="D2649" s="250" t="s">
        <v>236</v>
      </c>
      <c r="E2649" s="251" t="s">
        <v>5171</v>
      </c>
      <c r="F2649" s="0" t="n">
        <v>14.02</v>
      </c>
    </row>
    <row r="2650" customFormat="false" ht="15" hidden="false" customHeight="false" outlineLevel="0" collapsed="false">
      <c r="A2650" s="250" t="n">
        <v>20143</v>
      </c>
      <c r="B2650" s="250" t="s">
        <v>5172</v>
      </c>
      <c r="C2650" s="250" t="s">
        <v>232</v>
      </c>
      <c r="D2650" s="250" t="s">
        <v>236</v>
      </c>
      <c r="E2650" s="251" t="s">
        <v>5173</v>
      </c>
      <c r="F2650" s="0" t="n">
        <v>8</v>
      </c>
    </row>
    <row r="2651" customFormat="false" ht="15" hidden="false" customHeight="false" outlineLevel="0" collapsed="false">
      <c r="A2651" s="250" t="n">
        <v>20145</v>
      </c>
      <c r="B2651" s="250" t="s">
        <v>5174</v>
      </c>
      <c r="C2651" s="250" t="s">
        <v>232</v>
      </c>
      <c r="D2651" s="250" t="s">
        <v>236</v>
      </c>
      <c r="E2651" s="251" t="s">
        <v>5175</v>
      </c>
      <c r="F2651" s="0" t="n">
        <v>19.17</v>
      </c>
    </row>
    <row r="2652" customFormat="false" ht="15" hidden="false" customHeight="false" outlineLevel="0" collapsed="false">
      <c r="A2652" s="250" t="n">
        <v>20146</v>
      </c>
      <c r="B2652" s="250" t="s">
        <v>5176</v>
      </c>
      <c r="C2652" s="250" t="s">
        <v>232</v>
      </c>
      <c r="D2652" s="250" t="s">
        <v>236</v>
      </c>
      <c r="E2652" s="251" t="s">
        <v>5177</v>
      </c>
      <c r="F2652" s="0" t="n">
        <v>5.79</v>
      </c>
    </row>
    <row r="2653" customFormat="false" ht="15" hidden="false" customHeight="false" outlineLevel="0" collapsed="false">
      <c r="A2653" s="250" t="n">
        <v>20140</v>
      </c>
      <c r="B2653" s="250" t="s">
        <v>5178</v>
      </c>
      <c r="C2653" s="250" t="s">
        <v>232</v>
      </c>
      <c r="D2653" s="250" t="s">
        <v>236</v>
      </c>
      <c r="E2653" s="251" t="s">
        <v>5179</v>
      </c>
      <c r="F2653" s="0" t="n">
        <v>6.28</v>
      </c>
    </row>
    <row r="2654" customFormat="false" ht="15" hidden="false" customHeight="false" outlineLevel="0" collapsed="false">
      <c r="A2654" s="250" t="n">
        <v>20141</v>
      </c>
      <c r="B2654" s="250" t="s">
        <v>5180</v>
      </c>
      <c r="C2654" s="250" t="s">
        <v>232</v>
      </c>
      <c r="D2654" s="250" t="s">
        <v>236</v>
      </c>
      <c r="E2654" s="251" t="s">
        <v>5181</v>
      </c>
      <c r="F2654" s="0" t="n">
        <v>9.71</v>
      </c>
    </row>
    <row r="2655" customFormat="false" ht="15" hidden="false" customHeight="false" outlineLevel="0" collapsed="false">
      <c r="A2655" s="250" t="n">
        <v>20142</v>
      </c>
      <c r="B2655" s="250" t="s">
        <v>5182</v>
      </c>
      <c r="C2655" s="250" t="s">
        <v>232</v>
      </c>
      <c r="D2655" s="250" t="s">
        <v>236</v>
      </c>
      <c r="E2655" s="251" t="s">
        <v>5183</v>
      </c>
      <c r="F2655" s="0" t="n">
        <v>9.08</v>
      </c>
    </row>
    <row r="2656" customFormat="false" ht="15" hidden="false" customHeight="false" outlineLevel="0" collapsed="false">
      <c r="A2656" s="250" t="n">
        <v>3659</v>
      </c>
      <c r="B2656" s="250" t="s">
        <v>5184</v>
      </c>
      <c r="C2656" s="250" t="s">
        <v>232</v>
      </c>
      <c r="D2656" s="250" t="s">
        <v>236</v>
      </c>
      <c r="E2656" s="251" t="s">
        <v>5185</v>
      </c>
      <c r="F2656" s="0" t="n">
        <v>23.73</v>
      </c>
    </row>
    <row r="2657" customFormat="false" ht="15" hidden="false" customHeight="false" outlineLevel="0" collapsed="false">
      <c r="A2657" s="250" t="n">
        <v>3660</v>
      </c>
      <c r="B2657" s="250" t="s">
        <v>5186</v>
      </c>
      <c r="C2657" s="250" t="s">
        <v>232</v>
      </c>
      <c r="D2657" s="250" t="s">
        <v>236</v>
      </c>
      <c r="E2657" s="251" t="s">
        <v>5187</v>
      </c>
      <c r="F2657" s="0" t="n">
        <v>12.74</v>
      </c>
    </row>
    <row r="2658" customFormat="false" ht="15" hidden="false" customHeight="false" outlineLevel="0" collapsed="false">
      <c r="A2658" s="250" t="n">
        <v>3662</v>
      </c>
      <c r="B2658" s="250" t="s">
        <v>5188</v>
      </c>
      <c r="C2658" s="250" t="s">
        <v>232</v>
      </c>
      <c r="D2658" s="250" t="s">
        <v>236</v>
      </c>
      <c r="E2658" s="251" t="s">
        <v>5189</v>
      </c>
      <c r="F2658" s="0" t="n">
        <v>19.45</v>
      </c>
    </row>
    <row r="2659" customFormat="false" ht="15" hidden="false" customHeight="false" outlineLevel="0" collapsed="false">
      <c r="A2659" s="250" t="n">
        <v>3661</v>
      </c>
      <c r="B2659" s="250" t="s">
        <v>5190</v>
      </c>
      <c r="C2659" s="250" t="s">
        <v>232</v>
      </c>
      <c r="D2659" s="250" t="s">
        <v>236</v>
      </c>
      <c r="E2659" s="251" t="s">
        <v>5191</v>
      </c>
      <c r="F2659" s="0" t="n">
        <v>22.98</v>
      </c>
    </row>
    <row r="2660" customFormat="false" ht="15" hidden="false" customHeight="false" outlineLevel="0" collapsed="false">
      <c r="A2660" s="250" t="n">
        <v>3658</v>
      </c>
      <c r="B2660" s="250" t="s">
        <v>5192</v>
      </c>
      <c r="C2660" s="250" t="s">
        <v>232</v>
      </c>
      <c r="D2660" s="250" t="s">
        <v>236</v>
      </c>
      <c r="E2660" s="251" t="s">
        <v>5193</v>
      </c>
      <c r="F2660" s="0" t="n">
        <v>25.74</v>
      </c>
    </row>
    <row r="2661" customFormat="false" ht="15" hidden="false" customHeight="false" outlineLevel="0" collapsed="false">
      <c r="A2661" s="250" t="n">
        <v>3670</v>
      </c>
      <c r="B2661" s="250" t="s">
        <v>5194</v>
      </c>
      <c r="C2661" s="250" t="s">
        <v>232</v>
      </c>
      <c r="D2661" s="250" t="s">
        <v>236</v>
      </c>
      <c r="E2661" s="251" t="s">
        <v>5195</v>
      </c>
      <c r="F2661" s="0" t="n">
        <v>6.04</v>
      </c>
    </row>
    <row r="2662" customFormat="false" ht="15" hidden="false" customHeight="false" outlineLevel="0" collapsed="false">
      <c r="A2662" s="250" t="n">
        <v>3666</v>
      </c>
      <c r="B2662" s="250" t="s">
        <v>5196</v>
      </c>
      <c r="C2662" s="250" t="s">
        <v>232</v>
      </c>
      <c r="D2662" s="250" t="s">
        <v>236</v>
      </c>
      <c r="E2662" s="251" t="s">
        <v>5197</v>
      </c>
      <c r="F2662" s="0" t="n">
        <v>14.03</v>
      </c>
    </row>
    <row r="2663" customFormat="false" ht="15" hidden="false" customHeight="false" outlineLevel="0" collapsed="false">
      <c r="A2663" s="250" t="n">
        <v>14157</v>
      </c>
      <c r="B2663" s="250" t="s">
        <v>5198</v>
      </c>
      <c r="C2663" s="250" t="s">
        <v>232</v>
      </c>
      <c r="D2663" s="250" t="s">
        <v>244</v>
      </c>
      <c r="E2663" s="251" t="s">
        <v>4063</v>
      </c>
      <c r="F2663" s="0" t="n">
        <v>18.64</v>
      </c>
    </row>
    <row r="2664" customFormat="false" ht="15" hidden="false" customHeight="false" outlineLevel="0" collapsed="false">
      <c r="A2664" s="250" t="n">
        <v>3653</v>
      </c>
      <c r="B2664" s="250" t="s">
        <v>5199</v>
      </c>
      <c r="C2664" s="250" t="s">
        <v>232</v>
      </c>
      <c r="D2664" s="250" t="s">
        <v>244</v>
      </c>
      <c r="E2664" s="251" t="s">
        <v>5200</v>
      </c>
      <c r="F2664" s="0" t="n">
        <v>49.14</v>
      </c>
    </row>
    <row r="2665" customFormat="false" ht="15" hidden="false" customHeight="false" outlineLevel="0" collapsed="false">
      <c r="A2665" s="250" t="n">
        <v>3649</v>
      </c>
      <c r="B2665" s="250" t="s">
        <v>5201</v>
      </c>
      <c r="C2665" s="250" t="s">
        <v>232</v>
      </c>
      <c r="D2665" s="250" t="s">
        <v>244</v>
      </c>
      <c r="E2665" s="251" t="s">
        <v>5202</v>
      </c>
      <c r="F2665" s="0" t="n">
        <v>99.29</v>
      </c>
    </row>
    <row r="2666" customFormat="false" ht="15" hidden="false" customHeight="false" outlineLevel="0" collapsed="false">
      <c r="A2666" s="250" t="n">
        <v>42696</v>
      </c>
      <c r="B2666" s="250" t="s">
        <v>5203</v>
      </c>
      <c r="C2666" s="250" t="s">
        <v>232</v>
      </c>
      <c r="D2666" s="250" t="s">
        <v>244</v>
      </c>
      <c r="E2666" s="251" t="s">
        <v>5204</v>
      </c>
      <c r="F2666" s="0" t="n">
        <v>11.82</v>
      </c>
    </row>
    <row r="2667" customFormat="false" ht="15" hidden="false" customHeight="false" outlineLevel="0" collapsed="false">
      <c r="A2667" s="250" t="n">
        <v>42697</v>
      </c>
      <c r="B2667" s="250" t="s">
        <v>5205</v>
      </c>
      <c r="C2667" s="250" t="s">
        <v>232</v>
      </c>
      <c r="D2667" s="250" t="s">
        <v>244</v>
      </c>
      <c r="E2667" s="251" t="s">
        <v>5206</v>
      </c>
      <c r="F2667" s="0" t="n">
        <v>13.71</v>
      </c>
    </row>
    <row r="2668" customFormat="false" ht="15" hidden="false" customHeight="false" outlineLevel="0" collapsed="false">
      <c r="A2668" s="250" t="n">
        <v>42698</v>
      </c>
      <c r="B2668" s="250" t="s">
        <v>5207</v>
      </c>
      <c r="C2668" s="250" t="s">
        <v>232</v>
      </c>
      <c r="D2668" s="250" t="s">
        <v>244</v>
      </c>
      <c r="E2668" s="251" t="s">
        <v>5208</v>
      </c>
      <c r="F2668" s="0" t="n">
        <v>23.81</v>
      </c>
    </row>
    <row r="2669" customFormat="false" ht="15" hidden="false" customHeight="false" outlineLevel="0" collapsed="false">
      <c r="A2669" s="250" t="n">
        <v>39875</v>
      </c>
      <c r="B2669" s="250" t="s">
        <v>5209</v>
      </c>
      <c r="C2669" s="250" t="s">
        <v>232</v>
      </c>
      <c r="D2669" s="250" t="s">
        <v>244</v>
      </c>
      <c r="E2669" s="251" t="s">
        <v>5210</v>
      </c>
      <c r="F2669" s="0" t="n">
        <v>31.41</v>
      </c>
    </row>
    <row r="2670" customFormat="false" ht="15" hidden="false" customHeight="false" outlineLevel="0" collapsed="false">
      <c r="A2670" s="250" t="n">
        <v>39876</v>
      </c>
      <c r="B2670" s="250" t="s">
        <v>5211</v>
      </c>
      <c r="C2670" s="250" t="s">
        <v>232</v>
      </c>
      <c r="D2670" s="250" t="s">
        <v>244</v>
      </c>
      <c r="E2670" s="251" t="s">
        <v>5212</v>
      </c>
      <c r="F2670" s="0" t="n">
        <v>10.68</v>
      </c>
    </row>
    <row r="2671" customFormat="false" ht="15" hidden="false" customHeight="false" outlineLevel="0" collapsed="false">
      <c r="A2671" s="250" t="n">
        <v>39877</v>
      </c>
      <c r="B2671" s="250" t="s">
        <v>5213</v>
      </c>
      <c r="C2671" s="250" t="s">
        <v>232</v>
      </c>
      <c r="D2671" s="250" t="s">
        <v>244</v>
      </c>
      <c r="E2671" s="251" t="s">
        <v>5214</v>
      </c>
      <c r="F2671" s="0" t="n">
        <v>14.82</v>
      </c>
    </row>
    <row r="2672" customFormat="false" ht="15" hidden="false" customHeight="false" outlineLevel="0" collapsed="false">
      <c r="A2672" s="250" t="n">
        <v>39878</v>
      </c>
      <c r="B2672" s="250" t="s">
        <v>5215</v>
      </c>
      <c r="C2672" s="250" t="s">
        <v>232</v>
      </c>
      <c r="D2672" s="250" t="s">
        <v>244</v>
      </c>
      <c r="E2672" s="251" t="s">
        <v>5216</v>
      </c>
      <c r="F2672" s="0" t="n">
        <v>18.62</v>
      </c>
    </row>
    <row r="2673" customFormat="false" ht="15" hidden="false" customHeight="false" outlineLevel="0" collapsed="false">
      <c r="A2673" s="250" t="n">
        <v>39872</v>
      </c>
      <c r="B2673" s="250" t="s">
        <v>5217</v>
      </c>
      <c r="C2673" s="250" t="s">
        <v>232</v>
      </c>
      <c r="D2673" s="250" t="s">
        <v>244</v>
      </c>
      <c r="E2673" s="251" t="s">
        <v>5218</v>
      </c>
      <c r="F2673" s="0" t="n">
        <v>32.74</v>
      </c>
    </row>
    <row r="2674" customFormat="false" ht="15" hidden="false" customHeight="false" outlineLevel="0" collapsed="false">
      <c r="A2674" s="250" t="n">
        <v>39873</v>
      </c>
      <c r="B2674" s="250" t="s">
        <v>5219</v>
      </c>
      <c r="C2674" s="250" t="s">
        <v>232</v>
      </c>
      <c r="D2674" s="250" t="s">
        <v>244</v>
      </c>
      <c r="E2674" s="251" t="s">
        <v>5220</v>
      </c>
      <c r="F2674" s="0" t="n">
        <v>10.43</v>
      </c>
    </row>
    <row r="2675" customFormat="false" ht="15" hidden="false" customHeight="false" outlineLevel="0" collapsed="false">
      <c r="A2675" s="250" t="n">
        <v>39874</v>
      </c>
      <c r="B2675" s="250" t="s">
        <v>5221</v>
      </c>
      <c r="C2675" s="250" t="s">
        <v>232</v>
      </c>
      <c r="D2675" s="250" t="s">
        <v>244</v>
      </c>
      <c r="E2675" s="251" t="s">
        <v>5222</v>
      </c>
      <c r="F2675" s="0" t="n">
        <v>11.2</v>
      </c>
    </row>
    <row r="2676" customFormat="false" ht="15" hidden="false" customHeight="false" outlineLevel="0" collapsed="false">
      <c r="A2676" s="250" t="n">
        <v>3674</v>
      </c>
      <c r="B2676" s="250" t="s">
        <v>5223</v>
      </c>
      <c r="C2676" s="250" t="s">
        <v>253</v>
      </c>
      <c r="D2676" s="250" t="s">
        <v>244</v>
      </c>
      <c r="E2676" s="251" t="s">
        <v>5224</v>
      </c>
      <c r="F2676" s="0" t="n">
        <v>16.01</v>
      </c>
    </row>
    <row r="2677" customFormat="false" ht="15" hidden="false" customHeight="false" outlineLevel="0" collapsed="false">
      <c r="A2677" s="250" t="n">
        <v>3681</v>
      </c>
      <c r="B2677" s="250" t="s">
        <v>5225</v>
      </c>
      <c r="C2677" s="250" t="s">
        <v>253</v>
      </c>
      <c r="D2677" s="250" t="s">
        <v>244</v>
      </c>
      <c r="E2677" s="251" t="s">
        <v>5226</v>
      </c>
      <c r="F2677" s="0" t="n">
        <v>17.12</v>
      </c>
    </row>
    <row r="2678" customFormat="false" ht="15" hidden="false" customHeight="false" outlineLevel="0" collapsed="false">
      <c r="A2678" s="250" t="n">
        <v>3676</v>
      </c>
      <c r="B2678" s="250" t="s">
        <v>5227</v>
      </c>
      <c r="C2678" s="250" t="s">
        <v>253</v>
      </c>
      <c r="D2678" s="250" t="s">
        <v>244</v>
      </c>
      <c r="E2678" s="251" t="s">
        <v>5228</v>
      </c>
      <c r="F2678" s="0" t="n">
        <v>13.19</v>
      </c>
    </row>
    <row r="2679" customFormat="false" ht="15" hidden="false" customHeight="false" outlineLevel="0" collapsed="false">
      <c r="A2679" s="250" t="n">
        <v>3679</v>
      </c>
      <c r="B2679" s="250" t="s">
        <v>5229</v>
      </c>
      <c r="C2679" s="250" t="s">
        <v>253</v>
      </c>
      <c r="D2679" s="250" t="s">
        <v>244</v>
      </c>
      <c r="E2679" s="251" t="s">
        <v>5230</v>
      </c>
      <c r="F2679" s="0" t="n">
        <v>18.79</v>
      </c>
    </row>
    <row r="2680" customFormat="false" ht="15" hidden="false" customHeight="false" outlineLevel="0" collapsed="false">
      <c r="A2680" s="250" t="n">
        <v>3672</v>
      </c>
      <c r="B2680" s="250" t="s">
        <v>5231</v>
      </c>
      <c r="C2680" s="250" t="s">
        <v>253</v>
      </c>
      <c r="D2680" s="250" t="s">
        <v>244</v>
      </c>
      <c r="E2680" s="251" t="s">
        <v>4021</v>
      </c>
      <c r="F2680" s="0" t="n">
        <v>17.27</v>
      </c>
    </row>
    <row r="2681" customFormat="false" ht="15" hidden="false" customHeight="false" outlineLevel="0" collapsed="false">
      <c r="A2681" s="250" t="n">
        <v>3671</v>
      </c>
      <c r="B2681" s="250" t="s">
        <v>5232</v>
      </c>
      <c r="C2681" s="250" t="s">
        <v>253</v>
      </c>
      <c r="D2681" s="250" t="s">
        <v>244</v>
      </c>
      <c r="E2681" s="251" t="s">
        <v>1492</v>
      </c>
      <c r="F2681" s="0" t="n">
        <v>21.6</v>
      </c>
    </row>
    <row r="2682" customFormat="false" ht="15" hidden="false" customHeight="false" outlineLevel="0" collapsed="false">
      <c r="A2682" s="250" t="n">
        <v>3673</v>
      </c>
      <c r="B2682" s="250" t="s">
        <v>5233</v>
      </c>
      <c r="C2682" s="250" t="s">
        <v>253</v>
      </c>
      <c r="D2682" s="250" t="s">
        <v>244</v>
      </c>
      <c r="E2682" s="251" t="s">
        <v>5234</v>
      </c>
      <c r="F2682" s="0" t="n">
        <v>18.98</v>
      </c>
    </row>
    <row r="2683" customFormat="false" ht="15" hidden="false" customHeight="false" outlineLevel="0" collapsed="false">
      <c r="A2683" s="250" t="n">
        <v>38394</v>
      </c>
      <c r="B2683" s="250" t="s">
        <v>5235</v>
      </c>
      <c r="C2683" s="250" t="s">
        <v>232</v>
      </c>
      <c r="D2683" s="250" t="s">
        <v>236</v>
      </c>
      <c r="E2683" s="251" t="s">
        <v>5236</v>
      </c>
      <c r="F2683" s="0" t="n">
        <v>33.64</v>
      </c>
    </row>
    <row r="2684" customFormat="false" ht="15" hidden="false" customHeight="false" outlineLevel="0" collapsed="false">
      <c r="A2684" s="250" t="n">
        <v>3729</v>
      </c>
      <c r="B2684" s="250" t="s">
        <v>5237</v>
      </c>
      <c r="C2684" s="250" t="s">
        <v>232</v>
      </c>
      <c r="D2684" s="250" t="s">
        <v>236</v>
      </c>
      <c r="E2684" s="251" t="s">
        <v>5238</v>
      </c>
      <c r="F2684" s="0" t="n">
        <v>24.86</v>
      </c>
    </row>
    <row r="2685" customFormat="false" ht="15" hidden="false" customHeight="false" outlineLevel="0" collapsed="false">
      <c r="A2685" s="250" t="n">
        <v>39357</v>
      </c>
      <c r="B2685" s="250" t="s">
        <v>5239</v>
      </c>
      <c r="C2685" s="250" t="s">
        <v>232</v>
      </c>
      <c r="D2685" s="250" t="s">
        <v>244</v>
      </c>
      <c r="E2685" s="251" t="s">
        <v>5240</v>
      </c>
      <c r="F2685" s="0" t="n">
        <v>42.27</v>
      </c>
    </row>
    <row r="2686" customFormat="false" ht="15" hidden="false" customHeight="false" outlineLevel="0" collapsed="false">
      <c r="A2686" s="250" t="n">
        <v>39358</v>
      </c>
      <c r="B2686" s="250" t="s">
        <v>5241</v>
      </c>
      <c r="C2686" s="250" t="s">
        <v>232</v>
      </c>
      <c r="D2686" s="250" t="s">
        <v>244</v>
      </c>
      <c r="E2686" s="251" t="s">
        <v>5242</v>
      </c>
      <c r="F2686" s="0" t="n">
        <v>10.64</v>
      </c>
    </row>
    <row r="2687" customFormat="false" ht="15" hidden="false" customHeight="false" outlineLevel="0" collapsed="false">
      <c r="A2687" s="250" t="n">
        <v>39356</v>
      </c>
      <c r="B2687" s="250" t="s">
        <v>5243</v>
      </c>
      <c r="C2687" s="250" t="s">
        <v>232</v>
      </c>
      <c r="D2687" s="250" t="s">
        <v>244</v>
      </c>
      <c r="E2687" s="251" t="s">
        <v>5244</v>
      </c>
      <c r="F2687" s="0" t="n">
        <v>10.75</v>
      </c>
    </row>
    <row r="2688" customFormat="false" ht="15" hidden="false" customHeight="false" outlineLevel="0" collapsed="false">
      <c r="A2688" s="250" t="n">
        <v>39355</v>
      </c>
      <c r="B2688" s="250" t="s">
        <v>5245</v>
      </c>
      <c r="C2688" s="250" t="s">
        <v>232</v>
      </c>
      <c r="D2688" s="250" t="s">
        <v>244</v>
      </c>
      <c r="E2688" s="251" t="s">
        <v>5246</v>
      </c>
      <c r="F2688" s="0" t="n">
        <v>15.88</v>
      </c>
    </row>
    <row r="2689" customFormat="false" ht="15" hidden="false" customHeight="false" outlineLevel="0" collapsed="false">
      <c r="A2689" s="250" t="n">
        <v>39353</v>
      </c>
      <c r="B2689" s="250" t="s">
        <v>5247</v>
      </c>
      <c r="C2689" s="250" t="s">
        <v>232</v>
      </c>
      <c r="D2689" s="250" t="s">
        <v>244</v>
      </c>
      <c r="E2689" s="251" t="s">
        <v>5248</v>
      </c>
      <c r="F2689" s="0" t="n">
        <v>17</v>
      </c>
    </row>
    <row r="2690" customFormat="false" ht="15" hidden="false" customHeight="false" outlineLevel="0" collapsed="false">
      <c r="A2690" s="250" t="n">
        <v>39354</v>
      </c>
      <c r="B2690" s="250" t="s">
        <v>5249</v>
      </c>
      <c r="C2690" s="250" t="s">
        <v>232</v>
      </c>
      <c r="D2690" s="250" t="s">
        <v>244</v>
      </c>
      <c r="E2690" s="251" t="s">
        <v>5250</v>
      </c>
      <c r="F2690" s="0" t="n">
        <v>18.2</v>
      </c>
    </row>
    <row r="2691" customFormat="false" ht="15" hidden="false" customHeight="false" outlineLevel="0" collapsed="false">
      <c r="A2691" s="250" t="n">
        <v>39398</v>
      </c>
      <c r="B2691" s="250" t="s">
        <v>5251</v>
      </c>
      <c r="C2691" s="250" t="s">
        <v>232</v>
      </c>
      <c r="D2691" s="250" t="s">
        <v>236</v>
      </c>
      <c r="E2691" s="251" t="s">
        <v>5252</v>
      </c>
      <c r="F2691" s="0" t="n">
        <v>22.19</v>
      </c>
    </row>
    <row r="2692" customFormat="false" ht="15" hidden="false" customHeight="false" outlineLevel="0" collapsed="false">
      <c r="A2692" s="250" t="n">
        <v>13343</v>
      </c>
      <c r="B2692" s="250" t="s">
        <v>5253</v>
      </c>
      <c r="C2692" s="250" t="s">
        <v>232</v>
      </c>
      <c r="D2692" s="250" t="s">
        <v>244</v>
      </c>
      <c r="E2692" s="251" t="s">
        <v>4012</v>
      </c>
      <c r="F2692" s="0" t="n">
        <v>32.99</v>
      </c>
    </row>
    <row r="2693" customFormat="false" ht="15" hidden="false" customHeight="false" outlineLevel="0" collapsed="false">
      <c r="A2693" s="250" t="n">
        <v>12118</v>
      </c>
      <c r="B2693" s="250" t="s">
        <v>5254</v>
      </c>
      <c r="C2693" s="250" t="s">
        <v>232</v>
      </c>
      <c r="D2693" s="250" t="s">
        <v>236</v>
      </c>
      <c r="E2693" s="251" t="s">
        <v>2868</v>
      </c>
      <c r="F2693" s="0" t="n">
        <v>8.97</v>
      </c>
    </row>
    <row r="2694" customFormat="false" ht="15" hidden="false" customHeight="false" outlineLevel="0" collapsed="false">
      <c r="A2694" s="250" t="n">
        <v>39482</v>
      </c>
      <c r="B2694" s="250" t="s">
        <v>5255</v>
      </c>
      <c r="C2694" s="250" t="s">
        <v>232</v>
      </c>
      <c r="D2694" s="250" t="s">
        <v>236</v>
      </c>
      <c r="E2694" s="251" t="s">
        <v>5256</v>
      </c>
      <c r="F2694" s="0" t="n">
        <v>14.19</v>
      </c>
    </row>
    <row r="2695" customFormat="false" ht="15" hidden="false" customHeight="false" outlineLevel="0" collapsed="false">
      <c r="A2695" s="250" t="n">
        <v>39486</v>
      </c>
      <c r="B2695" s="250" t="s">
        <v>5257</v>
      </c>
      <c r="C2695" s="250" t="s">
        <v>232</v>
      </c>
      <c r="D2695" s="250" t="s">
        <v>236</v>
      </c>
      <c r="E2695" s="251" t="s">
        <v>5258</v>
      </c>
      <c r="F2695" s="0" t="n">
        <v>49.4</v>
      </c>
    </row>
    <row r="2696" customFormat="false" ht="15" hidden="false" customHeight="false" outlineLevel="0" collapsed="false">
      <c r="A2696" s="250" t="n">
        <v>39484</v>
      </c>
      <c r="B2696" s="250" t="s">
        <v>5259</v>
      </c>
      <c r="C2696" s="250" t="s">
        <v>232</v>
      </c>
      <c r="D2696" s="250" t="s">
        <v>236</v>
      </c>
      <c r="E2696" s="251" t="s">
        <v>5256</v>
      </c>
      <c r="F2696" s="0" t="n">
        <v>2.82</v>
      </c>
    </row>
    <row r="2697" customFormat="false" ht="15" hidden="false" customHeight="false" outlineLevel="0" collapsed="false">
      <c r="A2697" s="250" t="n">
        <v>39488</v>
      </c>
      <c r="B2697" s="250" t="s">
        <v>5260</v>
      </c>
      <c r="C2697" s="250" t="s">
        <v>232</v>
      </c>
      <c r="D2697" s="250" t="s">
        <v>236</v>
      </c>
      <c r="E2697" s="251" t="s">
        <v>5261</v>
      </c>
      <c r="F2697" s="0" t="n">
        <v>4.37</v>
      </c>
    </row>
    <row r="2698" customFormat="false" ht="15" hidden="false" customHeight="false" outlineLevel="0" collapsed="false">
      <c r="A2698" s="250" t="n">
        <v>39485</v>
      </c>
      <c r="B2698" s="250" t="s">
        <v>5262</v>
      </c>
      <c r="C2698" s="250" t="s">
        <v>232</v>
      </c>
      <c r="D2698" s="250" t="s">
        <v>236</v>
      </c>
      <c r="E2698" s="251" t="s">
        <v>5256</v>
      </c>
      <c r="F2698" s="0" t="n">
        <v>10.19</v>
      </c>
    </row>
    <row r="2699" customFormat="false" ht="15" hidden="false" customHeight="false" outlineLevel="0" collapsed="false">
      <c r="A2699" s="250" t="n">
        <v>39489</v>
      </c>
      <c r="B2699" s="250" t="s">
        <v>5263</v>
      </c>
      <c r="C2699" s="250" t="s">
        <v>232</v>
      </c>
      <c r="D2699" s="250" t="s">
        <v>236</v>
      </c>
      <c r="E2699" s="251" t="s">
        <v>5264</v>
      </c>
      <c r="F2699" s="0" t="n">
        <v>19.15</v>
      </c>
    </row>
    <row r="2700" customFormat="false" ht="15" hidden="false" customHeight="false" outlineLevel="0" collapsed="false">
      <c r="A2700" s="250" t="n">
        <v>39490</v>
      </c>
      <c r="B2700" s="250" t="s">
        <v>5265</v>
      </c>
      <c r="C2700" s="250" t="s">
        <v>232</v>
      </c>
      <c r="D2700" s="250" t="s">
        <v>236</v>
      </c>
      <c r="E2700" s="251" t="s">
        <v>5266</v>
      </c>
      <c r="F2700" s="0" t="n">
        <v>63.63</v>
      </c>
    </row>
    <row r="2701" customFormat="false" ht="15" hidden="false" customHeight="false" outlineLevel="0" collapsed="false">
      <c r="A2701" s="250" t="n">
        <v>39494</v>
      </c>
      <c r="B2701" s="250" t="s">
        <v>5267</v>
      </c>
      <c r="C2701" s="250" t="s">
        <v>232</v>
      </c>
      <c r="D2701" s="250" t="s">
        <v>236</v>
      </c>
      <c r="E2701" s="251" t="s">
        <v>5268</v>
      </c>
      <c r="F2701" s="0" t="n">
        <v>3.63</v>
      </c>
    </row>
    <row r="2702" customFormat="false" ht="15" hidden="false" customHeight="false" outlineLevel="0" collapsed="false">
      <c r="A2702" s="250" t="n">
        <v>39495</v>
      </c>
      <c r="B2702" s="250" t="s">
        <v>5269</v>
      </c>
      <c r="C2702" s="250" t="s">
        <v>232</v>
      </c>
      <c r="D2702" s="250" t="s">
        <v>236</v>
      </c>
      <c r="E2702" s="251" t="s">
        <v>5270</v>
      </c>
      <c r="F2702" s="0" t="n">
        <v>5.43</v>
      </c>
    </row>
    <row r="2703" customFormat="false" ht="15" hidden="false" customHeight="false" outlineLevel="0" collapsed="false">
      <c r="A2703" s="250" t="n">
        <v>39496</v>
      </c>
      <c r="B2703" s="250" t="s">
        <v>5271</v>
      </c>
      <c r="C2703" s="250" t="s">
        <v>232</v>
      </c>
      <c r="D2703" s="250" t="s">
        <v>236</v>
      </c>
      <c r="E2703" s="251" t="s">
        <v>5272</v>
      </c>
      <c r="F2703" s="0" t="n">
        <v>12.23</v>
      </c>
    </row>
    <row r="2704" customFormat="false" ht="15" hidden="false" customHeight="false" outlineLevel="0" collapsed="false">
      <c r="A2704" s="250" t="n">
        <v>39492</v>
      </c>
      <c r="B2704" s="250" t="s">
        <v>5273</v>
      </c>
      <c r="C2704" s="250" t="s">
        <v>232</v>
      </c>
      <c r="D2704" s="250" t="s">
        <v>236</v>
      </c>
      <c r="E2704" s="251" t="s">
        <v>5274</v>
      </c>
      <c r="F2704" s="0" t="n">
        <v>140.58</v>
      </c>
    </row>
    <row r="2705" customFormat="false" ht="15" hidden="false" customHeight="false" outlineLevel="0" collapsed="false">
      <c r="A2705" s="250" t="n">
        <v>39497</v>
      </c>
      <c r="B2705" s="250" t="s">
        <v>5275</v>
      </c>
      <c r="C2705" s="250" t="s">
        <v>232</v>
      </c>
      <c r="D2705" s="250" t="s">
        <v>236</v>
      </c>
      <c r="E2705" s="251" t="s">
        <v>5276</v>
      </c>
      <c r="F2705" s="0" t="n">
        <v>0.59</v>
      </c>
    </row>
    <row r="2706" customFormat="false" ht="15" hidden="false" customHeight="false" outlineLevel="0" collapsed="false">
      <c r="A2706" s="250" t="n">
        <v>39493</v>
      </c>
      <c r="B2706" s="250" t="s">
        <v>5277</v>
      </c>
      <c r="C2706" s="250" t="s">
        <v>232</v>
      </c>
      <c r="D2706" s="250" t="s">
        <v>236</v>
      </c>
      <c r="E2706" s="251" t="s">
        <v>5278</v>
      </c>
      <c r="F2706" s="0" t="n">
        <v>1</v>
      </c>
    </row>
    <row r="2707" customFormat="false" ht="15" hidden="false" customHeight="false" outlineLevel="0" collapsed="false">
      <c r="A2707" s="250" t="n">
        <v>39500</v>
      </c>
      <c r="B2707" s="250" t="s">
        <v>5279</v>
      </c>
      <c r="C2707" s="250" t="s">
        <v>232</v>
      </c>
      <c r="D2707" s="250" t="s">
        <v>236</v>
      </c>
      <c r="E2707" s="251" t="s">
        <v>5280</v>
      </c>
      <c r="F2707" s="0" t="n">
        <v>2.91</v>
      </c>
    </row>
    <row r="2708" customFormat="false" ht="15" hidden="false" customHeight="false" outlineLevel="0" collapsed="false">
      <c r="A2708" s="250" t="n">
        <v>39498</v>
      </c>
      <c r="B2708" s="250" t="s">
        <v>5281</v>
      </c>
      <c r="C2708" s="250" t="s">
        <v>232</v>
      </c>
      <c r="D2708" s="250" t="s">
        <v>236</v>
      </c>
      <c r="E2708" s="251" t="s">
        <v>5282</v>
      </c>
      <c r="F2708" s="0" t="n">
        <v>4.15</v>
      </c>
    </row>
    <row r="2709" customFormat="false" ht="15" hidden="false" customHeight="false" outlineLevel="0" collapsed="false">
      <c r="A2709" s="250" t="n">
        <v>43628</v>
      </c>
      <c r="B2709" s="250" t="s">
        <v>5283</v>
      </c>
      <c r="C2709" s="250" t="s">
        <v>232</v>
      </c>
      <c r="D2709" s="250" t="s">
        <v>236</v>
      </c>
      <c r="E2709" s="251" t="s">
        <v>5284</v>
      </c>
      <c r="F2709" s="0" t="n">
        <v>4.97</v>
      </c>
    </row>
    <row r="2710" customFormat="false" ht="15" hidden="false" customHeight="false" outlineLevel="0" collapsed="false">
      <c r="A2710" s="250" t="n">
        <v>39501</v>
      </c>
      <c r="B2710" s="250" t="s">
        <v>5285</v>
      </c>
      <c r="C2710" s="250" t="s">
        <v>232</v>
      </c>
      <c r="D2710" s="250" t="s">
        <v>236</v>
      </c>
      <c r="E2710" s="251" t="s">
        <v>5286</v>
      </c>
      <c r="F2710" s="0" t="n">
        <v>19.24</v>
      </c>
    </row>
    <row r="2711" customFormat="false" ht="15" hidden="false" customHeight="false" outlineLevel="0" collapsed="false">
      <c r="A2711" s="250" t="n">
        <v>39499</v>
      </c>
      <c r="B2711" s="250" t="s">
        <v>5287</v>
      </c>
      <c r="C2711" s="250" t="s">
        <v>232</v>
      </c>
      <c r="D2711" s="250" t="s">
        <v>236</v>
      </c>
      <c r="E2711" s="251" t="s">
        <v>5288</v>
      </c>
      <c r="F2711" s="0" t="n">
        <v>44.21</v>
      </c>
    </row>
    <row r="2712" customFormat="false" ht="15" hidden="false" customHeight="false" outlineLevel="0" collapsed="false">
      <c r="A2712" s="250" t="n">
        <v>43621</v>
      </c>
      <c r="B2712" s="250" t="s">
        <v>5289</v>
      </c>
      <c r="C2712" s="250" t="s">
        <v>232</v>
      </c>
      <c r="D2712" s="250" t="s">
        <v>236</v>
      </c>
      <c r="E2712" s="251" t="s">
        <v>5290</v>
      </c>
      <c r="F2712" s="0" t="n">
        <v>52.45</v>
      </c>
    </row>
    <row r="2713" customFormat="false" ht="15" hidden="false" customHeight="false" outlineLevel="0" collapsed="false">
      <c r="A2713" s="250" t="n">
        <v>3733</v>
      </c>
      <c r="B2713" s="250" t="s">
        <v>5291</v>
      </c>
      <c r="C2713" s="250" t="s">
        <v>243</v>
      </c>
      <c r="D2713" s="250" t="s">
        <v>244</v>
      </c>
      <c r="E2713" s="251" t="s">
        <v>5292</v>
      </c>
      <c r="F2713" s="0" t="n">
        <v>61.55</v>
      </c>
    </row>
    <row r="2714" customFormat="false" ht="15" hidden="false" customHeight="false" outlineLevel="0" collapsed="false">
      <c r="A2714" s="250" t="n">
        <v>3731</v>
      </c>
      <c r="B2714" s="250" t="s">
        <v>5293</v>
      </c>
      <c r="C2714" s="250" t="s">
        <v>243</v>
      </c>
      <c r="D2714" s="250" t="s">
        <v>244</v>
      </c>
      <c r="E2714" s="251" t="s">
        <v>5294</v>
      </c>
      <c r="F2714" s="0" t="n">
        <v>10.18</v>
      </c>
    </row>
    <row r="2715" customFormat="false" ht="15" hidden="false" customHeight="false" outlineLevel="0" collapsed="false">
      <c r="A2715" s="250" t="n">
        <v>38137</v>
      </c>
      <c r="B2715" s="250" t="s">
        <v>5295</v>
      </c>
      <c r="C2715" s="250" t="s">
        <v>243</v>
      </c>
      <c r="D2715" s="250" t="s">
        <v>244</v>
      </c>
      <c r="E2715" s="251" t="s">
        <v>5296</v>
      </c>
      <c r="F2715" s="0" t="n">
        <v>15.15</v>
      </c>
    </row>
    <row r="2716" customFormat="false" ht="15" hidden="false" customHeight="false" outlineLevel="0" collapsed="false">
      <c r="A2716" s="250" t="n">
        <v>38135</v>
      </c>
      <c r="B2716" s="250" t="s">
        <v>5297</v>
      </c>
      <c r="C2716" s="250" t="s">
        <v>243</v>
      </c>
      <c r="D2716" s="250" t="s">
        <v>244</v>
      </c>
      <c r="E2716" s="251" t="s">
        <v>5298</v>
      </c>
      <c r="F2716" s="0" t="n">
        <v>19.57</v>
      </c>
    </row>
    <row r="2717" customFormat="false" ht="15" hidden="false" customHeight="false" outlineLevel="0" collapsed="false">
      <c r="A2717" s="250" t="n">
        <v>38138</v>
      </c>
      <c r="B2717" s="250" t="s">
        <v>5299</v>
      </c>
      <c r="C2717" s="250" t="s">
        <v>243</v>
      </c>
      <c r="D2717" s="250" t="s">
        <v>244</v>
      </c>
      <c r="E2717" s="251" t="s">
        <v>5300</v>
      </c>
      <c r="F2717" s="0" t="n">
        <v>24.2</v>
      </c>
    </row>
    <row r="2718" customFormat="false" ht="15" hidden="false" customHeight="false" outlineLevel="0" collapsed="false">
      <c r="A2718" s="250" t="n">
        <v>3736</v>
      </c>
      <c r="B2718" s="250" t="s">
        <v>5301</v>
      </c>
      <c r="C2718" s="250" t="s">
        <v>243</v>
      </c>
      <c r="D2718" s="250" t="s">
        <v>233</v>
      </c>
      <c r="E2718" s="251" t="s">
        <v>5302</v>
      </c>
      <c r="F2718" s="0" t="n">
        <v>23</v>
      </c>
    </row>
    <row r="2719" customFormat="false" ht="15" hidden="false" customHeight="false" outlineLevel="0" collapsed="false">
      <c r="A2719" s="250" t="n">
        <v>3741</v>
      </c>
      <c r="B2719" s="250" t="s">
        <v>5303</v>
      </c>
      <c r="C2719" s="250" t="s">
        <v>243</v>
      </c>
      <c r="D2719" s="250" t="s">
        <v>236</v>
      </c>
      <c r="E2719" s="251" t="s">
        <v>5304</v>
      </c>
      <c r="F2719" s="0" t="n">
        <v>28.75</v>
      </c>
    </row>
    <row r="2720" customFormat="false" ht="15" hidden="false" customHeight="false" outlineLevel="0" collapsed="false">
      <c r="A2720" s="250" t="n">
        <v>3745</v>
      </c>
      <c r="B2720" s="250" t="s">
        <v>5305</v>
      </c>
      <c r="C2720" s="250" t="s">
        <v>243</v>
      </c>
      <c r="D2720" s="250" t="s">
        <v>236</v>
      </c>
      <c r="E2720" s="251" t="s">
        <v>5306</v>
      </c>
      <c r="F2720" s="0" t="n">
        <v>414.18</v>
      </c>
    </row>
    <row r="2721" customFormat="false" ht="15" hidden="false" customHeight="false" outlineLevel="0" collapsed="false">
      <c r="A2721" s="250" t="n">
        <v>3743</v>
      </c>
      <c r="B2721" s="250" t="s">
        <v>5307</v>
      </c>
      <c r="C2721" s="250" t="s">
        <v>243</v>
      </c>
      <c r="D2721" s="250" t="s">
        <v>236</v>
      </c>
      <c r="E2721" s="251" t="s">
        <v>5308</v>
      </c>
      <c r="F2721" s="0" t="n">
        <v>39.48</v>
      </c>
    </row>
    <row r="2722" customFormat="false" ht="15" hidden="false" customHeight="false" outlineLevel="0" collapsed="false">
      <c r="A2722" s="250" t="n">
        <v>3744</v>
      </c>
      <c r="B2722" s="250" t="s">
        <v>5309</v>
      </c>
      <c r="C2722" s="250" t="s">
        <v>243</v>
      </c>
      <c r="D2722" s="250" t="s">
        <v>236</v>
      </c>
      <c r="E2722" s="251" t="s">
        <v>5310</v>
      </c>
      <c r="F2722" s="0" t="n">
        <v>37.1</v>
      </c>
    </row>
    <row r="2723" customFormat="false" ht="15" hidden="false" customHeight="false" outlineLevel="0" collapsed="false">
      <c r="A2723" s="250" t="n">
        <v>3739</v>
      </c>
      <c r="B2723" s="250" t="s">
        <v>5311</v>
      </c>
      <c r="C2723" s="250" t="s">
        <v>243</v>
      </c>
      <c r="D2723" s="250" t="s">
        <v>236</v>
      </c>
      <c r="E2723" s="251" t="s">
        <v>5312</v>
      </c>
      <c r="F2723" s="0" t="n">
        <v>10.72</v>
      </c>
    </row>
    <row r="2724" customFormat="false" ht="15" hidden="false" customHeight="false" outlineLevel="0" collapsed="false">
      <c r="A2724" s="250" t="n">
        <v>3737</v>
      </c>
      <c r="B2724" s="250" t="s">
        <v>5313</v>
      </c>
      <c r="C2724" s="250" t="s">
        <v>243</v>
      </c>
      <c r="D2724" s="250" t="s">
        <v>236</v>
      </c>
      <c r="E2724" s="251" t="s">
        <v>5314</v>
      </c>
      <c r="F2724" s="0" t="n">
        <v>17.1</v>
      </c>
    </row>
    <row r="2725" customFormat="false" ht="15" hidden="false" customHeight="false" outlineLevel="0" collapsed="false">
      <c r="A2725" s="250" t="n">
        <v>3738</v>
      </c>
      <c r="B2725" s="250" t="s">
        <v>5315</v>
      </c>
      <c r="C2725" s="250" t="s">
        <v>243</v>
      </c>
      <c r="D2725" s="250" t="s">
        <v>236</v>
      </c>
      <c r="E2725" s="251" t="s">
        <v>5316</v>
      </c>
      <c r="F2725" s="0" t="n">
        <v>7.33</v>
      </c>
    </row>
    <row r="2726" customFormat="false" ht="15" hidden="false" customHeight="false" outlineLevel="0" collapsed="false">
      <c r="A2726" s="250" t="n">
        <v>3747</v>
      </c>
      <c r="B2726" s="250" t="s">
        <v>5317</v>
      </c>
      <c r="C2726" s="250" t="s">
        <v>243</v>
      </c>
      <c r="D2726" s="250" t="s">
        <v>236</v>
      </c>
      <c r="E2726" s="251" t="s">
        <v>5310</v>
      </c>
      <c r="F2726" s="0" t="n">
        <v>36.41</v>
      </c>
    </row>
    <row r="2727" customFormat="false" ht="15" hidden="false" customHeight="false" outlineLevel="0" collapsed="false">
      <c r="A2727" s="250" t="n">
        <v>11649</v>
      </c>
      <c r="B2727" s="250" t="s">
        <v>5318</v>
      </c>
      <c r="C2727" s="250" t="s">
        <v>232</v>
      </c>
      <c r="D2727" s="250" t="s">
        <v>236</v>
      </c>
      <c r="E2727" s="251" t="s">
        <v>5319</v>
      </c>
      <c r="F2727" s="0" t="n">
        <v>61.17</v>
      </c>
    </row>
    <row r="2728" customFormat="false" ht="15" hidden="false" customHeight="false" outlineLevel="0" collapsed="false">
      <c r="A2728" s="250" t="n">
        <v>11650</v>
      </c>
      <c r="B2728" s="250" t="s">
        <v>5320</v>
      </c>
      <c r="C2728" s="250" t="s">
        <v>232</v>
      </c>
      <c r="D2728" s="250" t="s">
        <v>236</v>
      </c>
      <c r="E2728" s="251" t="s">
        <v>5321</v>
      </c>
      <c r="F2728" s="0" t="n">
        <v>24.25</v>
      </c>
    </row>
    <row r="2729" customFormat="false" ht="15" hidden="false" customHeight="false" outlineLevel="0" collapsed="false">
      <c r="A2729" s="250" t="n">
        <v>3742</v>
      </c>
      <c r="B2729" s="250" t="s">
        <v>5322</v>
      </c>
      <c r="C2729" s="250" t="s">
        <v>243</v>
      </c>
      <c r="D2729" s="250" t="s">
        <v>236</v>
      </c>
      <c r="E2729" s="251" t="s">
        <v>5323</v>
      </c>
      <c r="F2729" s="0" t="n">
        <v>12.02</v>
      </c>
    </row>
    <row r="2730" customFormat="false" ht="15" hidden="false" customHeight="false" outlineLevel="0" collapsed="false">
      <c r="A2730" s="250" t="n">
        <v>3746</v>
      </c>
      <c r="B2730" s="250" t="s">
        <v>5324</v>
      </c>
      <c r="C2730" s="250" t="s">
        <v>243</v>
      </c>
      <c r="D2730" s="250" t="s">
        <v>236</v>
      </c>
      <c r="E2730" s="251" t="s">
        <v>5325</v>
      </c>
      <c r="F2730" s="0" t="n">
        <v>13.34</v>
      </c>
    </row>
    <row r="2731" customFormat="false" ht="15" hidden="false" customHeight="false" outlineLevel="0" collapsed="false">
      <c r="A2731" s="250" t="n">
        <v>21106</v>
      </c>
      <c r="B2731" s="250" t="s">
        <v>5326</v>
      </c>
      <c r="C2731" s="250" t="s">
        <v>352</v>
      </c>
      <c r="D2731" s="250" t="s">
        <v>244</v>
      </c>
      <c r="E2731" s="251" t="s">
        <v>5327</v>
      </c>
      <c r="F2731" s="0" t="n">
        <v>3.12</v>
      </c>
    </row>
    <row r="2732" customFormat="false" ht="15" hidden="false" customHeight="false" outlineLevel="0" collapsed="false">
      <c r="A2732" s="250" t="n">
        <v>3755</v>
      </c>
      <c r="B2732" s="250" t="s">
        <v>5328</v>
      </c>
      <c r="C2732" s="250" t="s">
        <v>232</v>
      </c>
      <c r="D2732" s="250" t="s">
        <v>236</v>
      </c>
      <c r="E2732" s="251" t="s">
        <v>5329</v>
      </c>
      <c r="F2732" s="0" t="n">
        <v>3.87</v>
      </c>
    </row>
    <row r="2733" customFormat="false" ht="15" hidden="false" customHeight="false" outlineLevel="0" collapsed="false">
      <c r="A2733" s="250" t="n">
        <v>3750</v>
      </c>
      <c r="B2733" s="250" t="s">
        <v>5330</v>
      </c>
      <c r="C2733" s="250" t="s">
        <v>232</v>
      </c>
      <c r="D2733" s="250" t="s">
        <v>236</v>
      </c>
      <c r="E2733" s="251" t="s">
        <v>5331</v>
      </c>
      <c r="F2733" s="0" t="n">
        <v>4.17</v>
      </c>
    </row>
    <row r="2734" customFormat="false" ht="15" hidden="false" customHeight="false" outlineLevel="0" collapsed="false">
      <c r="A2734" s="250" t="n">
        <v>3756</v>
      </c>
      <c r="B2734" s="250" t="s">
        <v>5332</v>
      </c>
      <c r="C2734" s="250" t="s">
        <v>232</v>
      </c>
      <c r="D2734" s="250" t="s">
        <v>236</v>
      </c>
      <c r="E2734" s="251" t="s">
        <v>5333</v>
      </c>
      <c r="F2734" s="0" t="n">
        <v>7.94</v>
      </c>
    </row>
    <row r="2735" customFormat="false" ht="15" hidden="false" customHeight="false" outlineLevel="0" collapsed="false">
      <c r="A2735" s="250" t="n">
        <v>39377</v>
      </c>
      <c r="B2735" s="250" t="s">
        <v>5334</v>
      </c>
      <c r="C2735" s="250" t="s">
        <v>232</v>
      </c>
      <c r="D2735" s="250" t="s">
        <v>236</v>
      </c>
      <c r="E2735" s="251" t="s">
        <v>5335</v>
      </c>
      <c r="F2735" s="0" t="n">
        <v>82.16</v>
      </c>
    </row>
    <row r="2736" customFormat="false" ht="15" hidden="false" customHeight="false" outlineLevel="0" collapsed="false">
      <c r="A2736" s="250" t="n">
        <v>38191</v>
      </c>
      <c r="B2736" s="250" t="s">
        <v>5336</v>
      </c>
      <c r="C2736" s="250" t="s">
        <v>232</v>
      </c>
      <c r="D2736" s="250" t="s">
        <v>236</v>
      </c>
      <c r="E2736" s="251" t="s">
        <v>2767</v>
      </c>
      <c r="F2736" s="0" t="n">
        <v>36.09</v>
      </c>
    </row>
    <row r="2737" customFormat="false" ht="15" hidden="false" customHeight="false" outlineLevel="0" collapsed="false">
      <c r="A2737" s="250" t="n">
        <v>39381</v>
      </c>
      <c r="B2737" s="250" t="s">
        <v>5337</v>
      </c>
      <c r="C2737" s="250" t="s">
        <v>232</v>
      </c>
      <c r="D2737" s="250" t="s">
        <v>236</v>
      </c>
      <c r="E2737" s="251" t="s">
        <v>5338</v>
      </c>
      <c r="F2737" s="0" t="n">
        <v>33.7</v>
      </c>
    </row>
    <row r="2738" customFormat="false" ht="15" hidden="false" customHeight="false" outlineLevel="0" collapsed="false">
      <c r="A2738" s="250" t="n">
        <v>38780</v>
      </c>
      <c r="B2738" s="250" t="s">
        <v>5339</v>
      </c>
      <c r="C2738" s="250" t="s">
        <v>232</v>
      </c>
      <c r="D2738" s="250" t="s">
        <v>236</v>
      </c>
      <c r="E2738" s="251" t="s">
        <v>5340</v>
      </c>
      <c r="F2738" s="0" t="n">
        <v>95.65</v>
      </c>
    </row>
    <row r="2739" customFormat="false" ht="15" hidden="false" customHeight="false" outlineLevel="0" collapsed="false">
      <c r="A2739" s="250" t="n">
        <v>38781</v>
      </c>
      <c r="B2739" s="250" t="s">
        <v>5341</v>
      </c>
      <c r="C2739" s="250" t="s">
        <v>232</v>
      </c>
      <c r="D2739" s="250" t="s">
        <v>236</v>
      </c>
      <c r="E2739" s="251" t="s">
        <v>5342</v>
      </c>
      <c r="F2739" s="0" t="n">
        <v>107.86</v>
      </c>
    </row>
    <row r="2740" customFormat="false" ht="15" hidden="false" customHeight="false" outlineLevel="0" collapsed="false">
      <c r="A2740" s="250" t="n">
        <v>38192</v>
      </c>
      <c r="B2740" s="250" t="s">
        <v>5343</v>
      </c>
      <c r="C2740" s="250" t="s">
        <v>232</v>
      </c>
      <c r="D2740" s="250" t="s">
        <v>236</v>
      </c>
      <c r="E2740" s="251" t="s">
        <v>5344</v>
      </c>
      <c r="F2740" s="0" t="n">
        <v>4.29</v>
      </c>
    </row>
    <row r="2741" customFormat="false" ht="15" hidden="false" customHeight="false" outlineLevel="0" collapsed="false">
      <c r="A2741" s="250" t="n">
        <v>3753</v>
      </c>
      <c r="B2741" s="250" t="s">
        <v>5345</v>
      </c>
      <c r="C2741" s="250" t="s">
        <v>232</v>
      </c>
      <c r="D2741" s="250" t="s">
        <v>236</v>
      </c>
      <c r="E2741" s="251" t="s">
        <v>5346</v>
      </c>
      <c r="F2741" s="0" t="n">
        <v>7.54</v>
      </c>
    </row>
    <row r="2742" customFormat="false" ht="15" hidden="false" customHeight="false" outlineLevel="0" collapsed="false">
      <c r="A2742" s="250" t="n">
        <v>38782</v>
      </c>
      <c r="B2742" s="250" t="s">
        <v>5347</v>
      </c>
      <c r="C2742" s="250" t="s">
        <v>232</v>
      </c>
      <c r="D2742" s="250" t="s">
        <v>236</v>
      </c>
      <c r="E2742" s="251" t="s">
        <v>5348</v>
      </c>
      <c r="F2742" s="0" t="n">
        <v>23.06</v>
      </c>
    </row>
    <row r="2743" customFormat="false" ht="15" hidden="false" customHeight="false" outlineLevel="0" collapsed="false">
      <c r="A2743" s="250" t="n">
        <v>38778</v>
      </c>
      <c r="B2743" s="250" t="s">
        <v>5349</v>
      </c>
      <c r="C2743" s="250" t="s">
        <v>232</v>
      </c>
      <c r="D2743" s="250" t="s">
        <v>236</v>
      </c>
      <c r="E2743" s="251" t="s">
        <v>5350</v>
      </c>
      <c r="F2743" s="0" t="n">
        <v>10</v>
      </c>
    </row>
    <row r="2744" customFormat="false" ht="15" hidden="false" customHeight="false" outlineLevel="0" collapsed="false">
      <c r="A2744" s="250" t="n">
        <v>38779</v>
      </c>
      <c r="B2744" s="250" t="s">
        <v>5351</v>
      </c>
      <c r="C2744" s="250" t="s">
        <v>232</v>
      </c>
      <c r="D2744" s="250" t="s">
        <v>236</v>
      </c>
      <c r="E2744" s="251" t="s">
        <v>368</v>
      </c>
      <c r="F2744" s="0" t="n">
        <v>14.42</v>
      </c>
    </row>
    <row r="2745" customFormat="false" ht="15" hidden="false" customHeight="false" outlineLevel="0" collapsed="false">
      <c r="A2745" s="250" t="n">
        <v>39388</v>
      </c>
      <c r="B2745" s="250" t="s">
        <v>5352</v>
      </c>
      <c r="C2745" s="250" t="s">
        <v>232</v>
      </c>
      <c r="D2745" s="250" t="s">
        <v>236</v>
      </c>
      <c r="E2745" s="251" t="s">
        <v>5353</v>
      </c>
      <c r="F2745" s="0" t="n">
        <v>5.44</v>
      </c>
    </row>
    <row r="2746" customFormat="false" ht="15" hidden="false" customHeight="false" outlineLevel="0" collapsed="false">
      <c r="A2746" s="250" t="n">
        <v>39387</v>
      </c>
      <c r="B2746" s="250" t="s">
        <v>5354</v>
      </c>
      <c r="C2746" s="250" t="s">
        <v>232</v>
      </c>
      <c r="D2746" s="250" t="s">
        <v>236</v>
      </c>
      <c r="E2746" s="251" t="s">
        <v>5355</v>
      </c>
      <c r="F2746" s="0" t="n">
        <v>8.01</v>
      </c>
    </row>
    <row r="2747" customFormat="false" ht="15" hidden="false" customHeight="false" outlineLevel="0" collapsed="false">
      <c r="A2747" s="250" t="n">
        <v>39386</v>
      </c>
      <c r="B2747" s="250" t="s">
        <v>5356</v>
      </c>
      <c r="C2747" s="250" t="s">
        <v>232</v>
      </c>
      <c r="D2747" s="250" t="s">
        <v>236</v>
      </c>
      <c r="E2747" s="251" t="s">
        <v>5357</v>
      </c>
      <c r="F2747" s="0" t="n">
        <v>10.2</v>
      </c>
    </row>
    <row r="2748" customFormat="false" ht="15" hidden="false" customHeight="false" outlineLevel="0" collapsed="false">
      <c r="A2748" s="250" t="n">
        <v>38194</v>
      </c>
      <c r="B2748" s="250" t="s">
        <v>5358</v>
      </c>
      <c r="C2748" s="250" t="s">
        <v>232</v>
      </c>
      <c r="D2748" s="250" t="s">
        <v>233</v>
      </c>
      <c r="E2748" s="251" t="s">
        <v>5359</v>
      </c>
      <c r="F2748" s="0" t="n">
        <v>13.31</v>
      </c>
    </row>
    <row r="2749" customFormat="false" ht="15" hidden="false" customHeight="false" outlineLevel="0" collapsed="false">
      <c r="A2749" s="250" t="n">
        <v>38193</v>
      </c>
      <c r="B2749" s="250" t="s">
        <v>5360</v>
      </c>
      <c r="C2749" s="250" t="s">
        <v>232</v>
      </c>
      <c r="D2749" s="250" t="s">
        <v>236</v>
      </c>
      <c r="E2749" s="251" t="s">
        <v>609</v>
      </c>
      <c r="F2749" s="0" t="n">
        <v>2.25</v>
      </c>
    </row>
    <row r="2750" customFormat="false" ht="15" hidden="false" customHeight="false" outlineLevel="0" collapsed="false">
      <c r="A2750" s="250" t="n">
        <v>12216</v>
      </c>
      <c r="B2750" s="250" t="s">
        <v>5361</v>
      </c>
      <c r="C2750" s="250" t="s">
        <v>232</v>
      </c>
      <c r="D2750" s="250" t="s">
        <v>236</v>
      </c>
      <c r="E2750" s="251" t="s">
        <v>5362</v>
      </c>
      <c r="F2750" s="0" t="n">
        <v>1.07</v>
      </c>
    </row>
    <row r="2751" customFormat="false" ht="15" hidden="false" customHeight="false" outlineLevel="0" collapsed="false">
      <c r="A2751" s="250" t="n">
        <v>3757</v>
      </c>
      <c r="B2751" s="250" t="s">
        <v>5363</v>
      </c>
      <c r="C2751" s="250" t="s">
        <v>232</v>
      </c>
      <c r="D2751" s="250" t="s">
        <v>236</v>
      </c>
      <c r="E2751" s="251" t="s">
        <v>5364</v>
      </c>
      <c r="F2751" s="0" t="n">
        <v>59.04</v>
      </c>
    </row>
    <row r="2752" customFormat="false" ht="15" hidden="false" customHeight="false" outlineLevel="0" collapsed="false">
      <c r="A2752" s="250" t="n">
        <v>3758</v>
      </c>
      <c r="B2752" s="250" t="s">
        <v>5365</v>
      </c>
      <c r="C2752" s="250" t="s">
        <v>232</v>
      </c>
      <c r="D2752" s="250" t="s">
        <v>236</v>
      </c>
      <c r="E2752" s="251" t="s">
        <v>5366</v>
      </c>
      <c r="F2752" s="0" t="n">
        <v>122.3</v>
      </c>
    </row>
    <row r="2753" customFormat="false" ht="15" hidden="false" customHeight="false" outlineLevel="0" collapsed="false">
      <c r="A2753" s="250" t="n">
        <v>12214</v>
      </c>
      <c r="B2753" s="250" t="s">
        <v>5367</v>
      </c>
      <c r="C2753" s="250" t="s">
        <v>232</v>
      </c>
      <c r="D2753" s="250" t="s">
        <v>236</v>
      </c>
      <c r="E2753" s="251" t="s">
        <v>3362</v>
      </c>
      <c r="F2753" s="0" t="n">
        <v>342.18</v>
      </c>
    </row>
    <row r="2754" customFormat="false" ht="15" hidden="false" customHeight="false" outlineLevel="0" collapsed="false">
      <c r="A2754" s="250" t="n">
        <v>3749</v>
      </c>
      <c r="B2754" s="250" t="s">
        <v>5368</v>
      </c>
      <c r="C2754" s="250" t="s">
        <v>232</v>
      </c>
      <c r="D2754" s="250" t="s">
        <v>233</v>
      </c>
      <c r="E2754" s="251" t="s">
        <v>5369</v>
      </c>
      <c r="F2754" s="0" t="n">
        <v>515.34</v>
      </c>
    </row>
    <row r="2755" customFormat="false" ht="15" hidden="false" customHeight="false" outlineLevel="0" collapsed="false">
      <c r="A2755" s="250" t="n">
        <v>3751</v>
      </c>
      <c r="B2755" s="250" t="s">
        <v>5370</v>
      </c>
      <c r="C2755" s="250" t="s">
        <v>232</v>
      </c>
      <c r="D2755" s="250" t="s">
        <v>236</v>
      </c>
      <c r="E2755" s="251" t="s">
        <v>5371</v>
      </c>
      <c r="F2755" s="0" t="n">
        <v>717.85</v>
      </c>
    </row>
    <row r="2756" customFormat="false" ht="15" hidden="false" customHeight="false" outlineLevel="0" collapsed="false">
      <c r="A2756" s="250" t="n">
        <v>39376</v>
      </c>
      <c r="B2756" s="250" t="s">
        <v>5372</v>
      </c>
      <c r="C2756" s="250" t="s">
        <v>232</v>
      </c>
      <c r="D2756" s="250" t="s">
        <v>236</v>
      </c>
      <c r="E2756" s="251" t="s">
        <v>5373</v>
      </c>
      <c r="F2756" s="0" t="n">
        <v>424.07</v>
      </c>
    </row>
    <row r="2757" customFormat="false" ht="15" hidden="false" customHeight="false" outlineLevel="0" collapsed="false">
      <c r="A2757" s="250" t="n">
        <v>3752</v>
      </c>
      <c r="B2757" s="250" t="s">
        <v>5374</v>
      </c>
      <c r="C2757" s="250" t="s">
        <v>232</v>
      </c>
      <c r="D2757" s="250" t="s">
        <v>236</v>
      </c>
      <c r="E2757" s="251" t="s">
        <v>5375</v>
      </c>
      <c r="F2757" s="0" t="n">
        <v>530.94</v>
      </c>
    </row>
    <row r="2758" customFormat="false" ht="15" hidden="false" customHeight="false" outlineLevel="0" collapsed="false">
      <c r="A2758" s="250" t="n">
        <v>746</v>
      </c>
      <c r="B2758" s="250" t="s">
        <v>5376</v>
      </c>
      <c r="C2758" s="250" t="s">
        <v>232</v>
      </c>
      <c r="D2758" s="250" t="s">
        <v>233</v>
      </c>
      <c r="E2758" s="251" t="s">
        <v>5377</v>
      </c>
      <c r="F2758" s="0" t="n">
        <v>736.39</v>
      </c>
    </row>
    <row r="2759" customFormat="false" ht="15" hidden="false" customHeight="false" outlineLevel="0" collapsed="false">
      <c r="A2759" s="250" t="n">
        <v>20269</v>
      </c>
      <c r="B2759" s="250" t="s">
        <v>5378</v>
      </c>
      <c r="C2759" s="250" t="s">
        <v>232</v>
      </c>
      <c r="D2759" s="250" t="s">
        <v>236</v>
      </c>
      <c r="E2759" s="251" t="s">
        <v>5379</v>
      </c>
      <c r="F2759" s="0" t="n">
        <v>972.65</v>
      </c>
    </row>
    <row r="2760" customFormat="false" ht="15" hidden="false" customHeight="false" outlineLevel="0" collapsed="false">
      <c r="A2760" s="250" t="n">
        <v>20270</v>
      </c>
      <c r="B2760" s="250" t="s">
        <v>5380</v>
      </c>
      <c r="C2760" s="250" t="s">
        <v>232</v>
      </c>
      <c r="D2760" s="250" t="s">
        <v>236</v>
      </c>
      <c r="E2760" s="251" t="s">
        <v>5381</v>
      </c>
      <c r="F2760" s="0" t="n">
        <v>290.82</v>
      </c>
    </row>
    <row r="2761" customFormat="false" ht="15" hidden="false" customHeight="false" outlineLevel="0" collapsed="false">
      <c r="A2761" s="250" t="n">
        <v>11696</v>
      </c>
      <c r="B2761" s="250" t="s">
        <v>5382</v>
      </c>
      <c r="C2761" s="250" t="s">
        <v>232</v>
      </c>
      <c r="D2761" s="250" t="s">
        <v>236</v>
      </c>
      <c r="E2761" s="251" t="s">
        <v>5383</v>
      </c>
      <c r="F2761" s="0" t="n">
        <v>337.33</v>
      </c>
    </row>
    <row r="2762" customFormat="false" ht="15" hidden="false" customHeight="false" outlineLevel="0" collapsed="false">
      <c r="A2762" s="250" t="n">
        <v>10427</v>
      </c>
      <c r="B2762" s="250" t="s">
        <v>5384</v>
      </c>
      <c r="C2762" s="250" t="s">
        <v>232</v>
      </c>
      <c r="D2762" s="250" t="s">
        <v>236</v>
      </c>
      <c r="E2762" s="251" t="s">
        <v>5385</v>
      </c>
      <c r="F2762" s="0" t="n">
        <v>370.51</v>
      </c>
    </row>
    <row r="2763" customFormat="false" ht="15" hidden="false" customHeight="false" outlineLevel="0" collapsed="false">
      <c r="A2763" s="250" t="n">
        <v>10428</v>
      </c>
      <c r="B2763" s="250" t="s">
        <v>5386</v>
      </c>
      <c r="C2763" s="250" t="s">
        <v>232</v>
      </c>
      <c r="D2763" s="250" t="s">
        <v>236</v>
      </c>
      <c r="E2763" s="251" t="s">
        <v>5387</v>
      </c>
      <c r="F2763" s="0" t="n">
        <v>59.04</v>
      </c>
    </row>
    <row r="2764" customFormat="false" ht="15" hidden="false" customHeight="false" outlineLevel="0" collapsed="false">
      <c r="A2764" s="250" t="n">
        <v>36521</v>
      </c>
      <c r="B2764" s="250" t="s">
        <v>5388</v>
      </c>
      <c r="C2764" s="250" t="s">
        <v>232</v>
      </c>
      <c r="D2764" s="250" t="s">
        <v>236</v>
      </c>
      <c r="E2764" s="251" t="s">
        <v>5389</v>
      </c>
      <c r="F2764" s="0" t="n">
        <v>87.85</v>
      </c>
    </row>
    <row r="2765" customFormat="false" ht="15" hidden="false" customHeight="false" outlineLevel="0" collapsed="false">
      <c r="A2765" s="250" t="n">
        <v>36794</v>
      </c>
      <c r="B2765" s="250" t="s">
        <v>5390</v>
      </c>
      <c r="C2765" s="250" t="s">
        <v>232</v>
      </c>
      <c r="D2765" s="250" t="s">
        <v>236</v>
      </c>
      <c r="E2765" s="251" t="s">
        <v>4635</v>
      </c>
      <c r="F2765" s="0" t="n">
        <v>330.62</v>
      </c>
    </row>
    <row r="2766" customFormat="false" ht="15" hidden="false" customHeight="false" outlineLevel="0" collapsed="false">
      <c r="A2766" s="250" t="n">
        <v>10426</v>
      </c>
      <c r="B2766" s="250" t="s">
        <v>5391</v>
      </c>
      <c r="C2766" s="250" t="s">
        <v>232</v>
      </c>
      <c r="D2766" s="250" t="s">
        <v>236</v>
      </c>
      <c r="E2766" s="251" t="s">
        <v>5392</v>
      </c>
      <c r="F2766" s="0" t="n">
        <v>273.53</v>
      </c>
    </row>
    <row r="2767" customFormat="false" ht="15" hidden="false" customHeight="false" outlineLevel="0" collapsed="false">
      <c r="A2767" s="250" t="n">
        <v>10425</v>
      </c>
      <c r="B2767" s="250" t="s">
        <v>5393</v>
      </c>
      <c r="C2767" s="250" t="s">
        <v>232</v>
      </c>
      <c r="D2767" s="250" t="s">
        <v>236</v>
      </c>
      <c r="E2767" s="251" t="s">
        <v>5394</v>
      </c>
      <c r="F2767" s="0" t="n">
        <v>0.93</v>
      </c>
    </row>
    <row r="2768" customFormat="false" ht="15" hidden="false" customHeight="false" outlineLevel="0" collapsed="false">
      <c r="A2768" s="250" t="n">
        <v>10431</v>
      </c>
      <c r="B2768" s="250" t="s">
        <v>5395</v>
      </c>
      <c r="C2768" s="250" t="s">
        <v>232</v>
      </c>
      <c r="D2768" s="250" t="s">
        <v>236</v>
      </c>
      <c r="E2768" s="251" t="s">
        <v>5396</v>
      </c>
      <c r="F2768" s="0" t="n">
        <v>0.88</v>
      </c>
    </row>
    <row r="2769" customFormat="false" ht="15" hidden="false" customHeight="false" outlineLevel="0" collapsed="false">
      <c r="A2769" s="250" t="n">
        <v>10429</v>
      </c>
      <c r="B2769" s="250" t="s">
        <v>5397</v>
      </c>
      <c r="C2769" s="250" t="s">
        <v>232</v>
      </c>
      <c r="D2769" s="250" t="s">
        <v>236</v>
      </c>
      <c r="E2769" s="251" t="s">
        <v>5398</v>
      </c>
      <c r="F2769" s="0" t="n">
        <v>1.38</v>
      </c>
    </row>
    <row r="2770" customFormat="false" ht="15" hidden="false" customHeight="false" outlineLevel="0" collapsed="false">
      <c r="A2770" s="250" t="n">
        <v>2354</v>
      </c>
      <c r="B2770" s="250" t="s">
        <v>5399</v>
      </c>
      <c r="C2770" s="250" t="s">
        <v>575</v>
      </c>
      <c r="D2770" s="250" t="s">
        <v>236</v>
      </c>
      <c r="E2770" s="251" t="s">
        <v>5400</v>
      </c>
      <c r="F2770" s="0" t="n">
        <v>235.01</v>
      </c>
    </row>
    <row r="2771" customFormat="false" ht="15" hidden="false" customHeight="false" outlineLevel="0" collapsed="false">
      <c r="A2771" s="250" t="n">
        <v>40932</v>
      </c>
      <c r="B2771" s="250" t="s">
        <v>5401</v>
      </c>
      <c r="C2771" s="250" t="s">
        <v>578</v>
      </c>
      <c r="D2771" s="250" t="s">
        <v>236</v>
      </c>
      <c r="E2771" s="251" t="s">
        <v>5402</v>
      </c>
      <c r="F2771" s="0" t="n">
        <v>52.19</v>
      </c>
    </row>
    <row r="2772" customFormat="false" ht="15" hidden="false" customHeight="false" outlineLevel="0" collapsed="false">
      <c r="A2772" s="250" t="n">
        <v>10853</v>
      </c>
      <c r="B2772" s="250" t="s">
        <v>5403</v>
      </c>
      <c r="C2772" s="250" t="s">
        <v>232</v>
      </c>
      <c r="D2772" s="250" t="s">
        <v>236</v>
      </c>
      <c r="E2772" s="251" t="s">
        <v>5404</v>
      </c>
      <c r="F2772" s="0" t="n">
        <v>92.5</v>
      </c>
    </row>
    <row r="2773" customFormat="false" ht="15" hidden="false" customHeight="false" outlineLevel="0" collapsed="false">
      <c r="A2773" s="250" t="n">
        <v>5093</v>
      </c>
      <c r="B2773" s="250" t="s">
        <v>5405</v>
      </c>
      <c r="C2773" s="250" t="s">
        <v>1111</v>
      </c>
      <c r="D2773" s="250" t="s">
        <v>236</v>
      </c>
      <c r="E2773" s="251" t="s">
        <v>5406</v>
      </c>
      <c r="F2773" s="0" t="n">
        <v>101.43</v>
      </c>
    </row>
    <row r="2774" customFormat="false" ht="15" hidden="false" customHeight="false" outlineLevel="0" collapsed="false">
      <c r="A2774" s="250" t="n">
        <v>44331</v>
      </c>
      <c r="B2774" s="250" t="s">
        <v>5407</v>
      </c>
      <c r="C2774" s="250" t="s">
        <v>355</v>
      </c>
      <c r="D2774" s="250" t="s">
        <v>236</v>
      </c>
      <c r="E2774" s="251" t="s">
        <v>5408</v>
      </c>
      <c r="F2774" s="0" t="n">
        <v>173.05</v>
      </c>
    </row>
    <row r="2775" customFormat="false" ht="15" hidden="false" customHeight="false" outlineLevel="0" collapsed="false">
      <c r="A2775" s="250" t="n">
        <v>37768</v>
      </c>
      <c r="B2775" s="250" t="s">
        <v>5409</v>
      </c>
      <c r="C2775" s="250" t="s">
        <v>232</v>
      </c>
      <c r="D2775" s="250" t="s">
        <v>244</v>
      </c>
      <c r="E2775" s="251" t="s">
        <v>5410</v>
      </c>
      <c r="F2775" s="0" t="n">
        <v>148.91</v>
      </c>
    </row>
    <row r="2776" customFormat="false" ht="15" hidden="false" customHeight="false" outlineLevel="0" collapsed="false">
      <c r="A2776" s="250" t="n">
        <v>37773</v>
      </c>
      <c r="B2776" s="250" t="s">
        <v>5411</v>
      </c>
      <c r="C2776" s="250" t="s">
        <v>232</v>
      </c>
      <c r="D2776" s="250" t="s">
        <v>244</v>
      </c>
      <c r="E2776" s="251" t="s">
        <v>5412</v>
      </c>
      <c r="F2776" s="0" t="n">
        <v>204.21</v>
      </c>
    </row>
    <row r="2777" customFormat="false" ht="15" hidden="false" customHeight="false" outlineLevel="0" collapsed="false">
      <c r="A2777" s="250" t="n">
        <v>37769</v>
      </c>
      <c r="B2777" s="250" t="s">
        <v>5413</v>
      </c>
      <c r="C2777" s="250" t="s">
        <v>232</v>
      </c>
      <c r="D2777" s="250" t="s">
        <v>244</v>
      </c>
      <c r="E2777" s="251" t="s">
        <v>5414</v>
      </c>
      <c r="F2777" s="0" t="n">
        <v>203.53</v>
      </c>
    </row>
    <row r="2778" customFormat="false" ht="15" hidden="false" customHeight="false" outlineLevel="0" collapsed="false">
      <c r="A2778" s="250" t="n">
        <v>37770</v>
      </c>
      <c r="B2778" s="250" t="s">
        <v>5415</v>
      </c>
      <c r="C2778" s="250" t="s">
        <v>232</v>
      </c>
      <c r="D2778" s="250" t="s">
        <v>244</v>
      </c>
      <c r="E2778" s="251" t="s">
        <v>5416</v>
      </c>
      <c r="F2778" s="0" t="n">
        <v>45.05</v>
      </c>
    </row>
    <row r="2779" customFormat="false" ht="15" hidden="false" customHeight="false" outlineLevel="0" collapsed="false">
      <c r="A2779" s="250" t="n">
        <v>38382</v>
      </c>
      <c r="B2779" s="250" t="s">
        <v>5417</v>
      </c>
      <c r="C2779" s="250" t="s">
        <v>232</v>
      </c>
      <c r="D2779" s="250" t="s">
        <v>236</v>
      </c>
      <c r="E2779" s="251" t="s">
        <v>581</v>
      </c>
      <c r="F2779" s="0" t="n">
        <v>30.91</v>
      </c>
    </row>
    <row r="2780" customFormat="false" ht="15" hidden="false" customHeight="false" outlineLevel="0" collapsed="false">
      <c r="A2780" s="250" t="n">
        <v>38383</v>
      </c>
      <c r="B2780" s="250" t="s">
        <v>5418</v>
      </c>
      <c r="C2780" s="250" t="s">
        <v>232</v>
      </c>
      <c r="D2780" s="250" t="s">
        <v>236</v>
      </c>
      <c r="E2780" s="251" t="s">
        <v>4744</v>
      </c>
      <c r="F2780" s="0" t="n">
        <v>12.99</v>
      </c>
    </row>
    <row r="2781" customFormat="false" ht="15" hidden="false" customHeight="false" outlineLevel="0" collapsed="false">
      <c r="A2781" s="250" t="n">
        <v>3768</v>
      </c>
      <c r="B2781" s="250" t="s">
        <v>5419</v>
      </c>
      <c r="C2781" s="250" t="s">
        <v>232</v>
      </c>
      <c r="D2781" s="250" t="s">
        <v>236</v>
      </c>
      <c r="E2781" s="251" t="s">
        <v>918</v>
      </c>
      <c r="F2781" s="0" t="n">
        <v>356.94</v>
      </c>
    </row>
    <row r="2782" customFormat="false" ht="15" hidden="false" customHeight="false" outlineLevel="0" collapsed="false">
      <c r="A2782" s="250" t="n">
        <v>3767</v>
      </c>
      <c r="B2782" s="250" t="s">
        <v>5420</v>
      </c>
      <c r="C2782" s="250" t="s">
        <v>232</v>
      </c>
      <c r="D2782" s="250" t="s">
        <v>236</v>
      </c>
      <c r="E2782" s="251" t="s">
        <v>4339</v>
      </c>
      <c r="F2782" s="0" t="n">
        <v>314.48</v>
      </c>
    </row>
    <row r="2783" customFormat="false" ht="15" hidden="false" customHeight="false" outlineLevel="0" collapsed="false">
      <c r="A2783" s="250" t="n">
        <v>13192</v>
      </c>
      <c r="B2783" s="250" t="s">
        <v>5421</v>
      </c>
      <c r="C2783" s="250" t="s">
        <v>232</v>
      </c>
      <c r="D2783" s="250" t="s">
        <v>236</v>
      </c>
      <c r="E2783" s="251" t="s">
        <v>5422</v>
      </c>
      <c r="F2783" s="0" t="n">
        <v>340.44</v>
      </c>
    </row>
    <row r="2784" customFormat="false" ht="15" hidden="false" customHeight="false" outlineLevel="0" collapsed="false">
      <c r="A2784" s="250" t="n">
        <v>38413</v>
      </c>
      <c r="B2784" s="250" t="s">
        <v>5423</v>
      </c>
      <c r="C2784" s="250" t="s">
        <v>232</v>
      </c>
      <c r="D2784" s="250" t="s">
        <v>236</v>
      </c>
      <c r="E2784" s="251" t="s">
        <v>5424</v>
      </c>
      <c r="F2784" s="0" t="n">
        <v>317.72</v>
      </c>
    </row>
    <row r="2785" customFormat="false" ht="15" hidden="false" customHeight="false" outlineLevel="0" collapsed="false">
      <c r="A2785" s="250" t="n">
        <v>42440</v>
      </c>
      <c r="B2785" s="250" t="s">
        <v>5425</v>
      </c>
      <c r="C2785" s="250" t="s">
        <v>232</v>
      </c>
      <c r="D2785" s="250" t="s">
        <v>244</v>
      </c>
      <c r="E2785" s="251" t="s">
        <v>5426</v>
      </c>
      <c r="F2785" s="0" t="n">
        <v>343.68</v>
      </c>
    </row>
    <row r="2786" customFormat="false" ht="15" hidden="false" customHeight="false" outlineLevel="0" collapsed="false">
      <c r="A2786" s="250" t="n">
        <v>20193</v>
      </c>
      <c r="B2786" s="250" t="s">
        <v>5427</v>
      </c>
      <c r="C2786" s="250" t="s">
        <v>5428</v>
      </c>
      <c r="D2786" s="250" t="s">
        <v>236</v>
      </c>
      <c r="E2786" s="251" t="s">
        <v>3127</v>
      </c>
      <c r="F2786" s="0" t="n">
        <v>320.97</v>
      </c>
    </row>
    <row r="2787" customFormat="false" ht="15" hidden="false" customHeight="false" outlineLevel="0" collapsed="false">
      <c r="A2787" s="250" t="n">
        <v>10527</v>
      </c>
      <c r="B2787" s="250" t="s">
        <v>5429</v>
      </c>
      <c r="C2787" s="250" t="s">
        <v>5430</v>
      </c>
      <c r="D2787" s="250" t="s">
        <v>233</v>
      </c>
      <c r="E2787" s="251" t="s">
        <v>3315</v>
      </c>
      <c r="F2787" s="0" t="n">
        <v>359.92</v>
      </c>
    </row>
    <row r="2788" customFormat="false" ht="15" hidden="false" customHeight="false" outlineLevel="0" collapsed="false">
      <c r="A2788" s="250" t="n">
        <v>41805</v>
      </c>
      <c r="B2788" s="250" t="s">
        <v>5431</v>
      </c>
      <c r="C2788" s="250" t="s">
        <v>578</v>
      </c>
      <c r="D2788" s="250" t="s">
        <v>244</v>
      </c>
      <c r="E2788" s="251" t="s">
        <v>5432</v>
      </c>
      <c r="F2788" s="0" t="n">
        <v>337.21</v>
      </c>
    </row>
    <row r="2789" customFormat="false" ht="15" hidden="false" customHeight="false" outlineLevel="0" collapsed="false">
      <c r="A2789" s="250" t="n">
        <v>40271</v>
      </c>
      <c r="B2789" s="250" t="s">
        <v>5433</v>
      </c>
      <c r="C2789" s="250" t="s">
        <v>578</v>
      </c>
      <c r="D2789" s="250" t="s">
        <v>236</v>
      </c>
      <c r="E2789" s="251" t="s">
        <v>2769</v>
      </c>
      <c r="F2789" s="0" t="n">
        <v>343.96</v>
      </c>
    </row>
    <row r="2790" customFormat="false" ht="15" hidden="false" customHeight="false" outlineLevel="0" collapsed="false">
      <c r="A2790" s="250" t="n">
        <v>40287</v>
      </c>
      <c r="B2790" s="250" t="s">
        <v>5434</v>
      </c>
      <c r="C2790" s="250" t="s">
        <v>578</v>
      </c>
      <c r="D2790" s="250" t="s">
        <v>236</v>
      </c>
      <c r="E2790" s="251" t="s">
        <v>406</v>
      </c>
      <c r="F2790" s="0" t="n">
        <v>389.91</v>
      </c>
    </row>
    <row r="2791" customFormat="false" ht="15" hidden="false" customHeight="false" outlineLevel="0" collapsed="false">
      <c r="A2791" s="250" t="n">
        <v>4084</v>
      </c>
      <c r="B2791" s="250" t="s">
        <v>5435</v>
      </c>
      <c r="C2791" s="250" t="s">
        <v>575</v>
      </c>
      <c r="D2791" s="250" t="s">
        <v>236</v>
      </c>
      <c r="E2791" s="251" t="s">
        <v>3428</v>
      </c>
      <c r="F2791" s="0" t="n">
        <v>356.94</v>
      </c>
    </row>
    <row r="2792" customFormat="false" ht="15" hidden="false" customHeight="false" outlineLevel="0" collapsed="false">
      <c r="A2792" s="250" t="n">
        <v>743</v>
      </c>
      <c r="B2792" s="250" t="s">
        <v>5436</v>
      </c>
      <c r="C2792" s="250" t="s">
        <v>575</v>
      </c>
      <c r="D2792" s="250" t="s">
        <v>233</v>
      </c>
      <c r="E2792" s="251" t="s">
        <v>3428</v>
      </c>
      <c r="F2792" s="0" t="n">
        <v>402.37</v>
      </c>
    </row>
    <row r="2793" customFormat="false" ht="15" hidden="false" customHeight="false" outlineLevel="0" collapsed="false">
      <c r="A2793" s="250" t="n">
        <v>40293</v>
      </c>
      <c r="B2793" s="250" t="s">
        <v>5437</v>
      </c>
      <c r="C2793" s="250" t="s">
        <v>575</v>
      </c>
      <c r="D2793" s="250" t="s">
        <v>236</v>
      </c>
      <c r="E2793" s="251" t="s">
        <v>1281</v>
      </c>
      <c r="F2793" s="0" t="n">
        <v>369.79</v>
      </c>
    </row>
    <row r="2794" customFormat="false" ht="15" hidden="false" customHeight="false" outlineLevel="0" collapsed="false">
      <c r="A2794" s="250" t="n">
        <v>40294</v>
      </c>
      <c r="B2794" s="250" t="s">
        <v>5438</v>
      </c>
      <c r="C2794" s="250" t="s">
        <v>575</v>
      </c>
      <c r="D2794" s="250" t="s">
        <v>236</v>
      </c>
      <c r="E2794" s="251" t="s">
        <v>3428</v>
      </c>
      <c r="F2794" s="0" t="n">
        <v>404.84</v>
      </c>
    </row>
    <row r="2795" customFormat="false" ht="15" hidden="false" customHeight="false" outlineLevel="0" collapsed="false">
      <c r="A2795" s="250" t="n">
        <v>4085</v>
      </c>
      <c r="B2795" s="250" t="s">
        <v>5439</v>
      </c>
      <c r="C2795" s="250" t="s">
        <v>575</v>
      </c>
      <c r="D2795" s="250" t="s">
        <v>236</v>
      </c>
      <c r="E2795" s="251" t="s">
        <v>1908</v>
      </c>
      <c r="F2795" s="0" t="n">
        <v>382.77</v>
      </c>
    </row>
    <row r="2796" customFormat="false" ht="15" hidden="false" customHeight="false" outlineLevel="0" collapsed="false">
      <c r="A2796" s="250" t="n">
        <v>10775</v>
      </c>
      <c r="B2796" s="250" t="s">
        <v>5440</v>
      </c>
      <c r="C2796" s="250" t="s">
        <v>578</v>
      </c>
      <c r="D2796" s="250" t="s">
        <v>244</v>
      </c>
      <c r="E2796" s="251" t="s">
        <v>5441</v>
      </c>
      <c r="F2796" s="0" t="n">
        <v>428.33</v>
      </c>
    </row>
    <row r="2797" customFormat="false" ht="15" hidden="false" customHeight="false" outlineLevel="0" collapsed="false">
      <c r="A2797" s="250" t="n">
        <v>10776</v>
      </c>
      <c r="B2797" s="250" t="s">
        <v>5442</v>
      </c>
      <c r="C2797" s="250" t="s">
        <v>578</v>
      </c>
      <c r="D2797" s="250" t="s">
        <v>244</v>
      </c>
      <c r="E2797" s="251" t="s">
        <v>5443</v>
      </c>
      <c r="F2797" s="0" t="n">
        <v>429.73</v>
      </c>
    </row>
    <row r="2798" customFormat="false" ht="15" hidden="false" customHeight="false" outlineLevel="0" collapsed="false">
      <c r="A2798" s="250" t="n">
        <v>10779</v>
      </c>
      <c r="B2798" s="250" t="s">
        <v>5444</v>
      </c>
      <c r="C2798" s="250" t="s">
        <v>578</v>
      </c>
      <c r="D2798" s="250" t="s">
        <v>244</v>
      </c>
      <c r="E2798" s="251" t="s">
        <v>5445</v>
      </c>
      <c r="F2798" s="0" t="n">
        <v>477.85</v>
      </c>
    </row>
    <row r="2799" customFormat="false" ht="15" hidden="false" customHeight="false" outlineLevel="0" collapsed="false">
      <c r="A2799" s="250" t="n">
        <v>10777</v>
      </c>
      <c r="B2799" s="250" t="s">
        <v>5446</v>
      </c>
      <c r="C2799" s="250" t="s">
        <v>578</v>
      </c>
      <c r="D2799" s="250" t="s">
        <v>244</v>
      </c>
      <c r="E2799" s="251" t="s">
        <v>5447</v>
      </c>
      <c r="F2799" s="0" t="n">
        <v>440.92</v>
      </c>
    </row>
    <row r="2800" customFormat="false" ht="15" hidden="false" customHeight="false" outlineLevel="0" collapsed="false">
      <c r="A2800" s="250" t="n">
        <v>10778</v>
      </c>
      <c r="B2800" s="250" t="s">
        <v>5448</v>
      </c>
      <c r="C2800" s="250" t="s">
        <v>578</v>
      </c>
      <c r="D2800" s="250" t="s">
        <v>244</v>
      </c>
      <c r="E2800" s="251" t="s">
        <v>5445</v>
      </c>
      <c r="F2800" s="0" t="n">
        <v>518.38</v>
      </c>
    </row>
    <row r="2801" customFormat="false" ht="15" hidden="false" customHeight="false" outlineLevel="0" collapsed="false">
      <c r="A2801" s="250" t="n">
        <v>40339</v>
      </c>
      <c r="B2801" s="250" t="s">
        <v>5449</v>
      </c>
      <c r="C2801" s="250" t="s">
        <v>578</v>
      </c>
      <c r="D2801" s="250" t="s">
        <v>236</v>
      </c>
      <c r="E2801" s="251" t="s">
        <v>406</v>
      </c>
      <c r="F2801" s="0" t="n">
        <v>50.23</v>
      </c>
    </row>
    <row r="2802" customFormat="false" ht="15" hidden="false" customHeight="false" outlineLevel="0" collapsed="false">
      <c r="A2802" s="250" t="n">
        <v>10749</v>
      </c>
      <c r="B2802" s="250" t="s">
        <v>5450</v>
      </c>
      <c r="C2802" s="250" t="s">
        <v>578</v>
      </c>
      <c r="D2802" s="250" t="s">
        <v>236</v>
      </c>
      <c r="E2802" s="251" t="s">
        <v>2966</v>
      </c>
      <c r="F2802" s="0" t="n">
        <v>46.63</v>
      </c>
    </row>
    <row r="2803" customFormat="false" ht="15" hidden="false" customHeight="false" outlineLevel="0" collapsed="false">
      <c r="A2803" s="250" t="n">
        <v>40290</v>
      </c>
      <c r="B2803" s="250" t="s">
        <v>5451</v>
      </c>
      <c r="C2803" s="250" t="s">
        <v>578</v>
      </c>
      <c r="D2803" s="250" t="s">
        <v>236</v>
      </c>
      <c r="E2803" s="251" t="s">
        <v>5452</v>
      </c>
      <c r="F2803" s="0" t="n">
        <v>46.9</v>
      </c>
    </row>
    <row r="2804" customFormat="false" ht="15" hidden="false" customHeight="false" outlineLevel="0" collapsed="false">
      <c r="A2804" s="250" t="n">
        <v>3346</v>
      </c>
      <c r="B2804" s="250" t="s">
        <v>5453</v>
      </c>
      <c r="C2804" s="250" t="s">
        <v>575</v>
      </c>
      <c r="D2804" s="250" t="s">
        <v>233</v>
      </c>
      <c r="E2804" s="251" t="s">
        <v>5454</v>
      </c>
      <c r="F2804" s="0" t="n">
        <v>59.46</v>
      </c>
    </row>
    <row r="2805" customFormat="false" ht="15" hidden="false" customHeight="false" outlineLevel="0" collapsed="false">
      <c r="A2805" s="250" t="n">
        <v>3348</v>
      </c>
      <c r="B2805" s="250" t="s">
        <v>5455</v>
      </c>
      <c r="C2805" s="250" t="s">
        <v>575</v>
      </c>
      <c r="D2805" s="250" t="s">
        <v>236</v>
      </c>
      <c r="E2805" s="251" t="s">
        <v>5456</v>
      </c>
      <c r="F2805" s="0" t="n">
        <v>46.06</v>
      </c>
    </row>
    <row r="2806" customFormat="false" ht="15" hidden="false" customHeight="false" outlineLevel="0" collapsed="false">
      <c r="A2806" s="250" t="n">
        <v>39833</v>
      </c>
      <c r="B2806" s="250" t="s">
        <v>5457</v>
      </c>
      <c r="C2806" s="250" t="s">
        <v>575</v>
      </c>
      <c r="D2806" s="250" t="s">
        <v>236</v>
      </c>
      <c r="E2806" s="251" t="s">
        <v>4186</v>
      </c>
      <c r="F2806" s="0" t="n">
        <v>29.2</v>
      </c>
    </row>
    <row r="2807" customFormat="false" ht="15" hidden="false" customHeight="false" outlineLevel="0" collapsed="false">
      <c r="A2807" s="250" t="n">
        <v>7252</v>
      </c>
      <c r="B2807" s="250" t="s">
        <v>5458</v>
      </c>
      <c r="C2807" s="250" t="s">
        <v>575</v>
      </c>
      <c r="D2807" s="250" t="s">
        <v>244</v>
      </c>
      <c r="E2807" s="251" t="s">
        <v>3616</v>
      </c>
      <c r="F2807" s="0" t="n">
        <v>30.43</v>
      </c>
    </row>
    <row r="2808" customFormat="false" ht="15" hidden="false" customHeight="false" outlineLevel="0" collapsed="false">
      <c r="A2808" s="250" t="n">
        <v>7247</v>
      </c>
      <c r="B2808" s="250" t="s">
        <v>5459</v>
      </c>
      <c r="C2808" s="250" t="s">
        <v>575</v>
      </c>
      <c r="D2808" s="250" t="s">
        <v>244</v>
      </c>
      <c r="E2808" s="251" t="s">
        <v>3616</v>
      </c>
      <c r="F2808" s="0" t="n">
        <v>32.82</v>
      </c>
    </row>
    <row r="2809" customFormat="false" ht="15" hidden="false" customHeight="false" outlineLevel="0" collapsed="false">
      <c r="A2809" s="250" t="n">
        <v>40291</v>
      </c>
      <c r="B2809" s="250" t="s">
        <v>5460</v>
      </c>
      <c r="C2809" s="250" t="s">
        <v>578</v>
      </c>
      <c r="D2809" s="250" t="s">
        <v>236</v>
      </c>
      <c r="E2809" s="251" t="s">
        <v>5461</v>
      </c>
      <c r="F2809" s="0" t="n">
        <v>30.33</v>
      </c>
    </row>
    <row r="2810" customFormat="false" ht="15" hidden="false" customHeight="false" outlineLevel="0" collapsed="false">
      <c r="A2810" s="250" t="n">
        <v>40275</v>
      </c>
      <c r="B2810" s="250" t="s">
        <v>5462</v>
      </c>
      <c r="C2810" s="250" t="s">
        <v>578</v>
      </c>
      <c r="D2810" s="250" t="s">
        <v>236</v>
      </c>
      <c r="E2810" s="251" t="s">
        <v>3315</v>
      </c>
      <c r="F2810" s="0" t="n">
        <v>33.38</v>
      </c>
    </row>
    <row r="2811" customFormat="false" ht="15" hidden="false" customHeight="false" outlineLevel="0" collapsed="false">
      <c r="A2811" s="250" t="n">
        <v>42408</v>
      </c>
      <c r="B2811" s="250" t="s">
        <v>5463</v>
      </c>
      <c r="C2811" s="250" t="s">
        <v>243</v>
      </c>
      <c r="D2811" s="250" t="s">
        <v>236</v>
      </c>
      <c r="E2811" s="251" t="s">
        <v>282</v>
      </c>
      <c r="F2811" s="0" t="n">
        <v>35.08</v>
      </c>
    </row>
    <row r="2812" customFormat="false" ht="15" hidden="false" customHeight="false" outlineLevel="0" collapsed="false">
      <c r="A2812" s="250" t="n">
        <v>3777</v>
      </c>
      <c r="B2812" s="250" t="s">
        <v>5464</v>
      </c>
      <c r="C2812" s="250" t="s">
        <v>243</v>
      </c>
      <c r="D2812" s="250" t="s">
        <v>233</v>
      </c>
      <c r="E2812" s="251" t="s">
        <v>5465</v>
      </c>
      <c r="F2812" s="0" t="n">
        <v>36.78</v>
      </c>
    </row>
    <row r="2813" customFormat="false" ht="15" hidden="false" customHeight="false" outlineLevel="0" collapsed="false">
      <c r="A2813" s="250" t="n">
        <v>3798</v>
      </c>
      <c r="B2813" s="250" t="s">
        <v>5466</v>
      </c>
      <c r="C2813" s="250" t="s">
        <v>232</v>
      </c>
      <c r="D2813" s="250" t="s">
        <v>236</v>
      </c>
      <c r="E2813" s="251" t="s">
        <v>5467</v>
      </c>
      <c r="F2813" s="0" t="n">
        <v>42.44</v>
      </c>
    </row>
    <row r="2814" customFormat="false" ht="15" hidden="false" customHeight="false" outlineLevel="0" collapsed="false">
      <c r="A2814" s="250" t="n">
        <v>38769</v>
      </c>
      <c r="B2814" s="250" t="s">
        <v>5468</v>
      </c>
      <c r="C2814" s="250" t="s">
        <v>232</v>
      </c>
      <c r="D2814" s="250" t="s">
        <v>236</v>
      </c>
      <c r="E2814" s="251" t="s">
        <v>5469</v>
      </c>
      <c r="F2814" s="0" t="n">
        <v>33.38</v>
      </c>
    </row>
    <row r="2815" customFormat="false" ht="15" hidden="false" customHeight="false" outlineLevel="0" collapsed="false">
      <c r="A2815" s="250" t="n">
        <v>39510</v>
      </c>
      <c r="B2815" s="250" t="s">
        <v>5470</v>
      </c>
      <c r="C2815" s="250" t="s">
        <v>232</v>
      </c>
      <c r="D2815" s="250" t="s">
        <v>236</v>
      </c>
      <c r="E2815" s="251" t="s">
        <v>5471</v>
      </c>
      <c r="F2815" s="0" t="n">
        <v>242.2</v>
      </c>
    </row>
    <row r="2816" customFormat="false" ht="15" hidden="false" customHeight="false" outlineLevel="0" collapsed="false">
      <c r="A2816" s="250" t="n">
        <v>38776</v>
      </c>
      <c r="B2816" s="250" t="s">
        <v>5472</v>
      </c>
      <c r="C2816" s="250" t="s">
        <v>232</v>
      </c>
      <c r="D2816" s="250" t="s">
        <v>236</v>
      </c>
      <c r="E2816" s="251" t="s">
        <v>5473</v>
      </c>
      <c r="F2816" s="0" t="n">
        <v>412.81</v>
      </c>
    </row>
    <row r="2817" customFormat="false" ht="15" hidden="false" customHeight="false" outlineLevel="0" collapsed="false">
      <c r="A2817" s="250" t="n">
        <v>38774</v>
      </c>
      <c r="B2817" s="250" t="s">
        <v>5474</v>
      </c>
      <c r="C2817" s="250" t="s">
        <v>232</v>
      </c>
      <c r="D2817" s="250" t="s">
        <v>236</v>
      </c>
      <c r="E2817" s="251" t="s">
        <v>5475</v>
      </c>
      <c r="F2817" s="0" t="n">
        <v>44.02</v>
      </c>
    </row>
    <row r="2818" customFormat="false" ht="15" hidden="false" customHeight="false" outlineLevel="0" collapsed="false">
      <c r="A2818" s="250" t="n">
        <v>42247</v>
      </c>
      <c r="B2818" s="250" t="s">
        <v>5476</v>
      </c>
      <c r="C2818" s="250" t="s">
        <v>232</v>
      </c>
      <c r="D2818" s="250" t="s">
        <v>236</v>
      </c>
      <c r="E2818" s="251" t="s">
        <v>5477</v>
      </c>
      <c r="F2818" s="0" t="n">
        <v>51.4</v>
      </c>
    </row>
    <row r="2819" customFormat="false" ht="15" hidden="false" customHeight="false" outlineLevel="0" collapsed="false">
      <c r="A2819" s="250" t="n">
        <v>42248</v>
      </c>
      <c r="B2819" s="250" t="s">
        <v>5478</v>
      </c>
      <c r="C2819" s="250" t="s">
        <v>232</v>
      </c>
      <c r="D2819" s="250" t="s">
        <v>236</v>
      </c>
      <c r="E2819" s="251" t="s">
        <v>5479</v>
      </c>
      <c r="F2819" s="0" t="n">
        <v>25.52</v>
      </c>
    </row>
    <row r="2820" customFormat="false" ht="15" hidden="false" customHeight="false" outlineLevel="0" collapsed="false">
      <c r="A2820" s="250" t="n">
        <v>42249</v>
      </c>
      <c r="B2820" s="250" t="s">
        <v>5480</v>
      </c>
      <c r="C2820" s="250" t="s">
        <v>232</v>
      </c>
      <c r="D2820" s="250" t="s">
        <v>236</v>
      </c>
      <c r="E2820" s="251" t="s">
        <v>5481</v>
      </c>
      <c r="F2820" s="0" t="n">
        <v>19.31</v>
      </c>
    </row>
    <row r="2821" customFormat="false" ht="15" hidden="false" customHeight="false" outlineLevel="0" collapsed="false">
      <c r="A2821" s="250" t="n">
        <v>42244</v>
      </c>
      <c r="B2821" s="250" t="s">
        <v>5482</v>
      </c>
      <c r="C2821" s="250" t="s">
        <v>232</v>
      </c>
      <c r="D2821" s="250" t="s">
        <v>236</v>
      </c>
      <c r="E2821" s="251" t="s">
        <v>5483</v>
      </c>
      <c r="F2821" s="0" t="n">
        <v>25.97</v>
      </c>
    </row>
    <row r="2822" customFormat="false" ht="15" hidden="false" customHeight="false" outlineLevel="0" collapsed="false">
      <c r="A2822" s="250" t="n">
        <v>42245</v>
      </c>
      <c r="B2822" s="250" t="s">
        <v>5484</v>
      </c>
      <c r="C2822" s="250" t="s">
        <v>232</v>
      </c>
      <c r="D2822" s="250" t="s">
        <v>236</v>
      </c>
      <c r="E2822" s="251" t="s">
        <v>5485</v>
      </c>
      <c r="F2822" s="0" t="n">
        <v>48.53</v>
      </c>
    </row>
    <row r="2823" customFormat="false" ht="15" hidden="false" customHeight="false" outlineLevel="0" collapsed="false">
      <c r="A2823" s="250" t="n">
        <v>42246</v>
      </c>
      <c r="B2823" s="250" t="s">
        <v>5486</v>
      </c>
      <c r="C2823" s="250" t="s">
        <v>232</v>
      </c>
      <c r="D2823" s="250" t="s">
        <v>236</v>
      </c>
      <c r="E2823" s="251" t="s">
        <v>5487</v>
      </c>
      <c r="F2823" s="0" t="n">
        <v>143.75</v>
      </c>
    </row>
    <row r="2824" customFormat="false" ht="15" hidden="false" customHeight="false" outlineLevel="0" collapsed="false">
      <c r="A2824" s="250" t="n">
        <v>42243</v>
      </c>
      <c r="B2824" s="250" t="s">
        <v>5488</v>
      </c>
      <c r="C2824" s="250" t="s">
        <v>232</v>
      </c>
      <c r="D2824" s="250" t="s">
        <v>236</v>
      </c>
      <c r="E2824" s="251" t="s">
        <v>5489</v>
      </c>
      <c r="F2824" s="0" t="n">
        <v>10.7</v>
      </c>
    </row>
    <row r="2825" customFormat="false" ht="15" hidden="false" customHeight="false" outlineLevel="0" collapsed="false">
      <c r="A2825" s="250" t="n">
        <v>38889</v>
      </c>
      <c r="B2825" s="250" t="s">
        <v>5490</v>
      </c>
      <c r="C2825" s="250" t="s">
        <v>232</v>
      </c>
      <c r="D2825" s="250" t="s">
        <v>236</v>
      </c>
      <c r="E2825" s="251" t="s">
        <v>5491</v>
      </c>
      <c r="F2825" s="0" t="n">
        <v>9.98</v>
      </c>
    </row>
    <row r="2826" customFormat="false" ht="15" hidden="false" customHeight="false" outlineLevel="0" collapsed="false">
      <c r="A2826" s="250" t="n">
        <v>38784</v>
      </c>
      <c r="B2826" s="250" t="s">
        <v>5492</v>
      </c>
      <c r="C2826" s="250" t="s">
        <v>232</v>
      </c>
      <c r="D2826" s="250" t="s">
        <v>236</v>
      </c>
      <c r="E2826" s="251" t="s">
        <v>5493</v>
      </c>
      <c r="F2826" s="0" t="n">
        <v>12.21</v>
      </c>
    </row>
    <row r="2827" customFormat="false" ht="15" hidden="false" customHeight="false" outlineLevel="0" collapsed="false">
      <c r="A2827" s="250" t="n">
        <v>3788</v>
      </c>
      <c r="B2827" s="250" t="s">
        <v>5494</v>
      </c>
      <c r="C2827" s="250" t="s">
        <v>232</v>
      </c>
      <c r="D2827" s="250" t="s">
        <v>236</v>
      </c>
      <c r="E2827" s="251" t="s">
        <v>5495</v>
      </c>
      <c r="F2827" s="0" t="n">
        <v>41.23</v>
      </c>
    </row>
    <row r="2828" customFormat="false" ht="15" hidden="false" customHeight="false" outlineLevel="0" collapsed="false">
      <c r="A2828" s="250" t="n">
        <v>12230</v>
      </c>
      <c r="B2828" s="250" t="s">
        <v>5496</v>
      </c>
      <c r="C2828" s="250" t="s">
        <v>232</v>
      </c>
      <c r="D2828" s="250" t="s">
        <v>236</v>
      </c>
      <c r="E2828" s="251" t="s">
        <v>5497</v>
      </c>
      <c r="F2828" s="0" t="n">
        <v>74.6</v>
      </c>
    </row>
    <row r="2829" customFormat="false" ht="15" hidden="false" customHeight="false" outlineLevel="0" collapsed="false">
      <c r="A2829" s="250" t="n">
        <v>3780</v>
      </c>
      <c r="B2829" s="250" t="s">
        <v>5498</v>
      </c>
      <c r="C2829" s="250" t="s">
        <v>232</v>
      </c>
      <c r="D2829" s="250" t="s">
        <v>233</v>
      </c>
      <c r="E2829" s="251" t="s">
        <v>5499</v>
      </c>
      <c r="F2829" s="0" t="n">
        <v>6.53</v>
      </c>
    </row>
    <row r="2830" customFormat="false" ht="15" hidden="false" customHeight="false" outlineLevel="0" collapsed="false">
      <c r="A2830" s="250" t="n">
        <v>12231</v>
      </c>
      <c r="B2830" s="250" t="s">
        <v>5500</v>
      </c>
      <c r="C2830" s="250" t="s">
        <v>232</v>
      </c>
      <c r="D2830" s="250" t="s">
        <v>236</v>
      </c>
      <c r="E2830" s="251" t="s">
        <v>5501</v>
      </c>
      <c r="F2830" s="0" t="n">
        <v>8.5</v>
      </c>
    </row>
    <row r="2831" customFormat="false" ht="15" hidden="false" customHeight="false" outlineLevel="0" collapsed="false">
      <c r="A2831" s="250" t="n">
        <v>3811</v>
      </c>
      <c r="B2831" s="250" t="s">
        <v>5502</v>
      </c>
      <c r="C2831" s="250" t="s">
        <v>232</v>
      </c>
      <c r="D2831" s="250" t="s">
        <v>236</v>
      </c>
      <c r="E2831" s="251" t="s">
        <v>5503</v>
      </c>
      <c r="F2831" s="0" t="n">
        <v>6.38</v>
      </c>
    </row>
    <row r="2832" customFormat="false" ht="15" hidden="false" customHeight="false" outlineLevel="0" collapsed="false">
      <c r="A2832" s="250" t="n">
        <v>12232</v>
      </c>
      <c r="B2832" s="250" t="s">
        <v>5504</v>
      </c>
      <c r="C2832" s="250" t="s">
        <v>232</v>
      </c>
      <c r="D2832" s="250" t="s">
        <v>236</v>
      </c>
      <c r="E2832" s="251" t="s">
        <v>5505</v>
      </c>
      <c r="F2832" s="0" t="n">
        <v>6.76</v>
      </c>
    </row>
    <row r="2833" customFormat="false" ht="15" hidden="false" customHeight="false" outlineLevel="0" collapsed="false">
      <c r="A2833" s="250" t="n">
        <v>3799</v>
      </c>
      <c r="B2833" s="250" t="s">
        <v>5506</v>
      </c>
      <c r="C2833" s="250" t="s">
        <v>232</v>
      </c>
      <c r="D2833" s="250" t="s">
        <v>236</v>
      </c>
      <c r="E2833" s="251" t="s">
        <v>5507</v>
      </c>
      <c r="F2833" s="0" t="n">
        <v>11.56</v>
      </c>
    </row>
    <row r="2834" customFormat="false" ht="15" hidden="false" customHeight="false" outlineLevel="0" collapsed="false">
      <c r="A2834" s="250" t="n">
        <v>12239</v>
      </c>
      <c r="B2834" s="250" t="s">
        <v>5508</v>
      </c>
      <c r="C2834" s="250" t="s">
        <v>232</v>
      </c>
      <c r="D2834" s="250" t="s">
        <v>236</v>
      </c>
      <c r="E2834" s="251" t="s">
        <v>5509</v>
      </c>
      <c r="F2834" s="0" t="n">
        <v>18.02</v>
      </c>
    </row>
    <row r="2835" customFormat="false" ht="15" hidden="false" customHeight="false" outlineLevel="0" collapsed="false">
      <c r="A2835" s="250" t="n">
        <v>38773</v>
      </c>
      <c r="B2835" s="250" t="s">
        <v>5510</v>
      </c>
      <c r="C2835" s="250" t="s">
        <v>232</v>
      </c>
      <c r="D2835" s="250" t="s">
        <v>236</v>
      </c>
      <c r="E2835" s="251" t="s">
        <v>1432</v>
      </c>
      <c r="F2835" s="0" t="n">
        <v>12.56</v>
      </c>
    </row>
    <row r="2836" customFormat="false" ht="15" hidden="false" customHeight="false" outlineLevel="0" collapsed="false">
      <c r="A2836" s="250" t="n">
        <v>12271</v>
      </c>
      <c r="B2836" s="250" t="s">
        <v>5511</v>
      </c>
      <c r="C2836" s="250" t="s">
        <v>232</v>
      </c>
      <c r="D2836" s="250" t="s">
        <v>236</v>
      </c>
      <c r="E2836" s="251" t="s">
        <v>5512</v>
      </c>
      <c r="F2836" s="0" t="n">
        <v>9.4</v>
      </c>
    </row>
    <row r="2837" customFormat="false" ht="15" hidden="false" customHeight="false" outlineLevel="0" collapsed="false">
      <c r="A2837" s="250" t="n">
        <v>38785</v>
      </c>
      <c r="B2837" s="250" t="s">
        <v>5513</v>
      </c>
      <c r="C2837" s="250" t="s">
        <v>232</v>
      </c>
      <c r="D2837" s="250" t="s">
        <v>236</v>
      </c>
      <c r="E2837" s="251" t="s">
        <v>5514</v>
      </c>
      <c r="F2837" s="0" t="n">
        <v>8.17</v>
      </c>
    </row>
    <row r="2838" customFormat="false" ht="15" hidden="false" customHeight="false" outlineLevel="0" collapsed="false">
      <c r="A2838" s="250" t="n">
        <v>38786</v>
      </c>
      <c r="B2838" s="250" t="s">
        <v>5515</v>
      </c>
      <c r="C2838" s="250" t="s">
        <v>232</v>
      </c>
      <c r="D2838" s="250" t="s">
        <v>236</v>
      </c>
      <c r="E2838" s="251" t="s">
        <v>5516</v>
      </c>
      <c r="F2838" s="0" t="n">
        <v>37.31</v>
      </c>
    </row>
    <row r="2839" customFormat="false" ht="15" hidden="false" customHeight="false" outlineLevel="0" collapsed="false">
      <c r="A2839" s="250" t="n">
        <v>39385</v>
      </c>
      <c r="B2839" s="250" t="s">
        <v>5517</v>
      </c>
      <c r="C2839" s="250" t="s">
        <v>232</v>
      </c>
      <c r="D2839" s="250" t="s">
        <v>236</v>
      </c>
      <c r="E2839" s="251" t="s">
        <v>5518</v>
      </c>
      <c r="F2839" s="0" t="n">
        <v>43.14</v>
      </c>
    </row>
    <row r="2840" customFormat="false" ht="15" hidden="false" customHeight="false" outlineLevel="0" collapsed="false">
      <c r="A2840" s="250" t="n">
        <v>39389</v>
      </c>
      <c r="B2840" s="250" t="s">
        <v>5519</v>
      </c>
      <c r="C2840" s="250" t="s">
        <v>232</v>
      </c>
      <c r="D2840" s="250" t="s">
        <v>236</v>
      </c>
      <c r="E2840" s="251" t="s">
        <v>5520</v>
      </c>
      <c r="F2840" s="0" t="n">
        <v>50.3</v>
      </c>
    </row>
    <row r="2841" customFormat="false" ht="15" hidden="false" customHeight="false" outlineLevel="0" collapsed="false">
      <c r="A2841" s="250" t="n">
        <v>39390</v>
      </c>
      <c r="B2841" s="250" t="s">
        <v>5521</v>
      </c>
      <c r="C2841" s="250" t="s">
        <v>232</v>
      </c>
      <c r="D2841" s="250" t="s">
        <v>236</v>
      </c>
      <c r="E2841" s="251" t="s">
        <v>5522</v>
      </c>
      <c r="F2841" s="0" t="n">
        <v>17.22</v>
      </c>
    </row>
    <row r="2842" customFormat="false" ht="15" hidden="false" customHeight="false" outlineLevel="0" collapsed="false">
      <c r="A2842" s="250" t="n">
        <v>39391</v>
      </c>
      <c r="B2842" s="250" t="s">
        <v>5523</v>
      </c>
      <c r="C2842" s="250" t="s">
        <v>232</v>
      </c>
      <c r="D2842" s="250" t="s">
        <v>236</v>
      </c>
      <c r="E2842" s="251" t="s">
        <v>5524</v>
      </c>
      <c r="F2842" s="0" t="n">
        <v>30.7</v>
      </c>
    </row>
    <row r="2843" customFormat="false" ht="15" hidden="false" customHeight="false" outlineLevel="0" collapsed="false">
      <c r="A2843" s="250" t="n">
        <v>3803</v>
      </c>
      <c r="B2843" s="250" t="s">
        <v>5525</v>
      </c>
      <c r="C2843" s="250" t="s">
        <v>232</v>
      </c>
      <c r="D2843" s="250" t="s">
        <v>236</v>
      </c>
      <c r="E2843" s="251" t="s">
        <v>5526</v>
      </c>
      <c r="F2843" s="0" t="n">
        <v>41.89</v>
      </c>
    </row>
    <row r="2844" customFormat="false" ht="15" hidden="false" customHeight="false" outlineLevel="0" collapsed="false">
      <c r="A2844" s="250" t="n">
        <v>38770</v>
      </c>
      <c r="B2844" s="250" t="s">
        <v>5527</v>
      </c>
      <c r="C2844" s="250" t="s">
        <v>232</v>
      </c>
      <c r="D2844" s="250" t="s">
        <v>236</v>
      </c>
      <c r="E2844" s="251" t="s">
        <v>5528</v>
      </c>
      <c r="F2844" s="0" t="n">
        <v>35.32</v>
      </c>
    </row>
    <row r="2845" customFormat="false" ht="15" hidden="false" customHeight="false" outlineLevel="0" collapsed="false">
      <c r="A2845" s="250" t="n">
        <v>12267</v>
      </c>
      <c r="B2845" s="250" t="s">
        <v>5529</v>
      </c>
      <c r="C2845" s="250" t="s">
        <v>232</v>
      </c>
      <c r="D2845" s="250" t="s">
        <v>236</v>
      </c>
      <c r="E2845" s="251" t="s">
        <v>5530</v>
      </c>
      <c r="F2845" s="0" t="n">
        <v>69.11</v>
      </c>
    </row>
    <row r="2846" customFormat="false" ht="15" hidden="false" customHeight="false" outlineLevel="0" collapsed="false">
      <c r="A2846" s="250" t="n">
        <v>43265</v>
      </c>
      <c r="B2846" s="250" t="s">
        <v>5531</v>
      </c>
      <c r="C2846" s="250" t="s">
        <v>232</v>
      </c>
      <c r="D2846" s="250" t="s">
        <v>236</v>
      </c>
      <c r="E2846" s="251" t="s">
        <v>5532</v>
      </c>
      <c r="F2846" s="0" t="n">
        <v>1900</v>
      </c>
    </row>
    <row r="2847" customFormat="false" ht="15" hidden="false" customHeight="false" outlineLevel="0" collapsed="false">
      <c r="A2847" s="250" t="n">
        <v>12266</v>
      </c>
      <c r="B2847" s="250" t="s">
        <v>5533</v>
      </c>
      <c r="C2847" s="250" t="s">
        <v>232</v>
      </c>
      <c r="D2847" s="250" t="s">
        <v>236</v>
      </c>
      <c r="E2847" s="251" t="s">
        <v>5534</v>
      </c>
      <c r="F2847" s="0" t="n">
        <v>105.28</v>
      </c>
    </row>
    <row r="2848" customFormat="false" ht="15" hidden="false" customHeight="false" outlineLevel="0" collapsed="false">
      <c r="A2848" s="250" t="n">
        <v>39378</v>
      </c>
      <c r="B2848" s="250" t="s">
        <v>5535</v>
      </c>
      <c r="C2848" s="250" t="s">
        <v>232</v>
      </c>
      <c r="D2848" s="250" t="s">
        <v>236</v>
      </c>
      <c r="E2848" s="251" t="s">
        <v>5536</v>
      </c>
      <c r="F2848" s="0" t="n">
        <v>107.32</v>
      </c>
    </row>
    <row r="2849" customFormat="false" ht="15" hidden="false" customHeight="false" outlineLevel="0" collapsed="false">
      <c r="A2849" s="250" t="n">
        <v>43543</v>
      </c>
      <c r="B2849" s="250" t="s">
        <v>5537</v>
      </c>
      <c r="C2849" s="250" t="s">
        <v>232</v>
      </c>
      <c r="D2849" s="250" t="s">
        <v>236</v>
      </c>
      <c r="E2849" s="251" t="s">
        <v>5538</v>
      </c>
      <c r="F2849" s="0" t="n">
        <v>154.57</v>
      </c>
    </row>
    <row r="2850" customFormat="false" ht="15" hidden="false" customHeight="false" outlineLevel="0" collapsed="false">
      <c r="A2850" s="250" t="n">
        <v>38775</v>
      </c>
      <c r="B2850" s="250" t="s">
        <v>5539</v>
      </c>
      <c r="C2850" s="250" t="s">
        <v>232</v>
      </c>
      <c r="D2850" s="250" t="s">
        <v>236</v>
      </c>
      <c r="E2850" s="251" t="s">
        <v>5540</v>
      </c>
      <c r="F2850" s="0" t="n">
        <v>68.16</v>
      </c>
    </row>
    <row r="2851" customFormat="false" ht="15" hidden="false" customHeight="false" outlineLevel="0" collapsed="false">
      <c r="A2851" s="250" t="n">
        <v>21119</v>
      </c>
      <c r="B2851" s="250" t="s">
        <v>5541</v>
      </c>
      <c r="C2851" s="250" t="s">
        <v>232</v>
      </c>
      <c r="D2851" s="250" t="s">
        <v>244</v>
      </c>
      <c r="E2851" s="251" t="s">
        <v>2239</v>
      </c>
      <c r="F2851" s="0" t="n">
        <v>169.57</v>
      </c>
    </row>
    <row r="2852" customFormat="false" ht="15" hidden="false" customHeight="false" outlineLevel="0" collapsed="false">
      <c r="A2852" s="250" t="n">
        <v>37974</v>
      </c>
      <c r="B2852" s="250" t="s">
        <v>5542</v>
      </c>
      <c r="C2852" s="250" t="s">
        <v>232</v>
      </c>
      <c r="D2852" s="250" t="s">
        <v>244</v>
      </c>
      <c r="E2852" s="251" t="s">
        <v>1734</v>
      </c>
      <c r="F2852" s="0" t="n">
        <v>81.29</v>
      </c>
    </row>
    <row r="2853" customFormat="false" ht="15" hidden="false" customHeight="false" outlineLevel="0" collapsed="false">
      <c r="A2853" s="250" t="n">
        <v>37975</v>
      </c>
      <c r="B2853" s="250" t="s">
        <v>5543</v>
      </c>
      <c r="C2853" s="250" t="s">
        <v>232</v>
      </c>
      <c r="D2853" s="250" t="s">
        <v>244</v>
      </c>
      <c r="E2853" s="251" t="s">
        <v>2275</v>
      </c>
      <c r="F2853" s="0" t="n">
        <v>67</v>
      </c>
    </row>
    <row r="2854" customFormat="false" ht="15" hidden="false" customHeight="false" outlineLevel="0" collapsed="false">
      <c r="A2854" s="250" t="n">
        <v>37976</v>
      </c>
      <c r="B2854" s="250" t="s">
        <v>5544</v>
      </c>
      <c r="C2854" s="250" t="s">
        <v>232</v>
      </c>
      <c r="D2854" s="250" t="s">
        <v>244</v>
      </c>
      <c r="E2854" s="251" t="s">
        <v>434</v>
      </c>
      <c r="F2854" s="0" t="n">
        <v>72.96</v>
      </c>
    </row>
    <row r="2855" customFormat="false" ht="15" hidden="false" customHeight="false" outlineLevel="0" collapsed="false">
      <c r="A2855" s="250" t="n">
        <v>37977</v>
      </c>
      <c r="B2855" s="250" t="s">
        <v>5545</v>
      </c>
      <c r="C2855" s="250" t="s">
        <v>232</v>
      </c>
      <c r="D2855" s="250" t="s">
        <v>244</v>
      </c>
      <c r="E2855" s="251" t="s">
        <v>3380</v>
      </c>
      <c r="F2855" s="0" t="n">
        <v>106.59</v>
      </c>
    </row>
    <row r="2856" customFormat="false" ht="15" hidden="false" customHeight="false" outlineLevel="0" collapsed="false">
      <c r="A2856" s="250" t="n">
        <v>37978</v>
      </c>
      <c r="B2856" s="250" t="s">
        <v>5546</v>
      </c>
      <c r="C2856" s="250" t="s">
        <v>232</v>
      </c>
      <c r="D2856" s="250" t="s">
        <v>244</v>
      </c>
      <c r="E2856" s="251" t="s">
        <v>5547</v>
      </c>
      <c r="F2856" s="0" t="n">
        <v>191.12</v>
      </c>
    </row>
    <row r="2857" customFormat="false" ht="15" hidden="false" customHeight="false" outlineLevel="0" collapsed="false">
      <c r="A2857" s="250" t="n">
        <v>37979</v>
      </c>
      <c r="B2857" s="250" t="s">
        <v>5548</v>
      </c>
      <c r="C2857" s="250" t="s">
        <v>232</v>
      </c>
      <c r="D2857" s="250" t="s">
        <v>244</v>
      </c>
      <c r="E2857" s="251" t="s">
        <v>5549</v>
      </c>
      <c r="F2857" s="0" t="n">
        <v>193.97</v>
      </c>
    </row>
    <row r="2858" customFormat="false" ht="15" hidden="false" customHeight="false" outlineLevel="0" collapsed="false">
      <c r="A2858" s="250" t="n">
        <v>37980</v>
      </c>
      <c r="B2858" s="250" t="s">
        <v>5550</v>
      </c>
      <c r="C2858" s="250" t="s">
        <v>232</v>
      </c>
      <c r="D2858" s="250" t="s">
        <v>244</v>
      </c>
      <c r="E2858" s="251" t="s">
        <v>5551</v>
      </c>
      <c r="F2858" s="0" t="n">
        <v>11.28</v>
      </c>
    </row>
    <row r="2859" customFormat="false" ht="15" hidden="false" customHeight="false" outlineLevel="0" collapsed="false">
      <c r="A2859" s="250" t="n">
        <v>36147</v>
      </c>
      <c r="B2859" s="250" t="s">
        <v>5552</v>
      </c>
      <c r="C2859" s="250" t="s">
        <v>1111</v>
      </c>
      <c r="D2859" s="250" t="s">
        <v>236</v>
      </c>
      <c r="E2859" s="251" t="s">
        <v>5553</v>
      </c>
      <c r="F2859" s="0" t="n">
        <v>1994.73</v>
      </c>
    </row>
    <row r="2860" customFormat="false" ht="15" hidden="false" customHeight="false" outlineLevel="0" collapsed="false">
      <c r="A2860" s="250" t="n">
        <v>12731</v>
      </c>
      <c r="B2860" s="250" t="s">
        <v>5554</v>
      </c>
      <c r="C2860" s="250" t="s">
        <v>232</v>
      </c>
      <c r="D2860" s="250" t="s">
        <v>244</v>
      </c>
      <c r="E2860" s="251" t="s">
        <v>5555</v>
      </c>
      <c r="F2860" s="0" t="n">
        <v>64.33</v>
      </c>
    </row>
    <row r="2861" customFormat="false" ht="15" hidden="false" customHeight="false" outlineLevel="0" collapsed="false">
      <c r="A2861" s="250" t="n">
        <v>12723</v>
      </c>
      <c r="B2861" s="250" t="s">
        <v>5556</v>
      </c>
      <c r="C2861" s="250" t="s">
        <v>232</v>
      </c>
      <c r="D2861" s="250" t="s">
        <v>244</v>
      </c>
      <c r="E2861" s="251" t="s">
        <v>3871</v>
      </c>
      <c r="F2861" s="0" t="n">
        <v>12.55</v>
      </c>
    </row>
    <row r="2862" customFormat="false" ht="15" hidden="false" customHeight="false" outlineLevel="0" collapsed="false">
      <c r="A2862" s="250" t="n">
        <v>12724</v>
      </c>
      <c r="B2862" s="250" t="s">
        <v>5557</v>
      </c>
      <c r="C2862" s="250" t="s">
        <v>232</v>
      </c>
      <c r="D2862" s="250" t="s">
        <v>244</v>
      </c>
      <c r="E2862" s="251" t="s">
        <v>5558</v>
      </c>
      <c r="F2862" s="0" t="n">
        <v>98500</v>
      </c>
    </row>
    <row r="2863" customFormat="false" ht="15" hidden="false" customHeight="false" outlineLevel="0" collapsed="false">
      <c r="A2863" s="250" t="n">
        <v>12725</v>
      </c>
      <c r="B2863" s="250" t="s">
        <v>5559</v>
      </c>
      <c r="C2863" s="250" t="s">
        <v>232</v>
      </c>
      <c r="D2863" s="250" t="s">
        <v>244</v>
      </c>
      <c r="E2863" s="251" t="s">
        <v>5560</v>
      </c>
      <c r="F2863" s="0" t="n">
        <v>83643.1</v>
      </c>
    </row>
    <row r="2864" customFormat="false" ht="15" hidden="false" customHeight="false" outlineLevel="0" collapsed="false">
      <c r="A2864" s="250" t="n">
        <v>12726</v>
      </c>
      <c r="B2864" s="250" t="s">
        <v>5561</v>
      </c>
      <c r="C2864" s="250" t="s">
        <v>232</v>
      </c>
      <c r="D2864" s="250" t="s">
        <v>244</v>
      </c>
      <c r="E2864" s="251" t="s">
        <v>5562</v>
      </c>
      <c r="F2864" s="0" t="n">
        <v>140029.09</v>
      </c>
    </row>
    <row r="2865" customFormat="false" ht="15" hidden="false" customHeight="false" outlineLevel="0" collapsed="false">
      <c r="A2865" s="250" t="n">
        <v>12727</v>
      </c>
      <c r="B2865" s="250" t="s">
        <v>5563</v>
      </c>
      <c r="C2865" s="250" t="s">
        <v>232</v>
      </c>
      <c r="D2865" s="250" t="s">
        <v>244</v>
      </c>
      <c r="E2865" s="251" t="s">
        <v>5564</v>
      </c>
      <c r="F2865" s="0" t="n">
        <v>237651.71</v>
      </c>
    </row>
    <row r="2866" customFormat="false" ht="15" hidden="false" customHeight="false" outlineLevel="0" collapsed="false">
      <c r="A2866" s="250" t="n">
        <v>12728</v>
      </c>
      <c r="B2866" s="250" t="s">
        <v>5565</v>
      </c>
      <c r="C2866" s="250" t="s">
        <v>232</v>
      </c>
      <c r="D2866" s="250" t="s">
        <v>244</v>
      </c>
      <c r="E2866" s="251" t="s">
        <v>5566</v>
      </c>
      <c r="F2866" s="0" t="n">
        <v>8.55</v>
      </c>
    </row>
    <row r="2867" customFormat="false" ht="15" hidden="false" customHeight="false" outlineLevel="0" collapsed="false">
      <c r="A2867" s="250" t="n">
        <v>12729</v>
      </c>
      <c r="B2867" s="250" t="s">
        <v>5567</v>
      </c>
      <c r="C2867" s="250" t="s">
        <v>232</v>
      </c>
      <c r="D2867" s="250" t="s">
        <v>244</v>
      </c>
      <c r="E2867" s="251" t="s">
        <v>5568</v>
      </c>
      <c r="F2867" s="0" t="n">
        <v>18.9</v>
      </c>
    </row>
    <row r="2868" customFormat="false" ht="15" hidden="false" customHeight="false" outlineLevel="0" collapsed="false">
      <c r="A2868" s="250" t="n">
        <v>12730</v>
      </c>
      <c r="B2868" s="250" t="s">
        <v>5569</v>
      </c>
      <c r="C2868" s="250" t="s">
        <v>232</v>
      </c>
      <c r="D2868" s="250" t="s">
        <v>244</v>
      </c>
      <c r="E2868" s="251" t="s">
        <v>5570</v>
      </c>
      <c r="F2868" s="0" t="n">
        <v>1.6</v>
      </c>
    </row>
    <row r="2869" customFormat="false" ht="15" hidden="false" customHeight="false" outlineLevel="0" collapsed="false">
      <c r="A2869" s="250" t="n">
        <v>3840</v>
      </c>
      <c r="B2869" s="250" t="s">
        <v>5571</v>
      </c>
      <c r="C2869" s="250" t="s">
        <v>232</v>
      </c>
      <c r="D2869" s="250" t="s">
        <v>244</v>
      </c>
      <c r="E2869" s="251" t="s">
        <v>5572</v>
      </c>
      <c r="F2869" s="0" t="n">
        <v>1.84</v>
      </c>
    </row>
    <row r="2870" customFormat="false" ht="15" hidden="false" customHeight="false" outlineLevel="0" collapsed="false">
      <c r="A2870" s="250" t="n">
        <v>3838</v>
      </c>
      <c r="B2870" s="250" t="s">
        <v>5573</v>
      </c>
      <c r="C2870" s="250" t="s">
        <v>232</v>
      </c>
      <c r="D2870" s="250" t="s">
        <v>244</v>
      </c>
      <c r="E2870" s="251" t="s">
        <v>5574</v>
      </c>
      <c r="F2870" s="0" t="n">
        <v>0.43</v>
      </c>
    </row>
    <row r="2871" customFormat="false" ht="15" hidden="false" customHeight="false" outlineLevel="0" collapsed="false">
      <c r="A2871" s="250" t="n">
        <v>3844</v>
      </c>
      <c r="B2871" s="250" t="s">
        <v>5575</v>
      </c>
      <c r="C2871" s="250" t="s">
        <v>232</v>
      </c>
      <c r="D2871" s="250" t="s">
        <v>244</v>
      </c>
      <c r="E2871" s="251" t="s">
        <v>5576</v>
      </c>
      <c r="F2871" s="0" t="n">
        <v>3970.98</v>
      </c>
    </row>
    <row r="2872" customFormat="false" ht="15" hidden="false" customHeight="false" outlineLevel="0" collapsed="false">
      <c r="A2872" s="250" t="n">
        <v>3839</v>
      </c>
      <c r="B2872" s="250" t="s">
        <v>5577</v>
      </c>
      <c r="C2872" s="250" t="s">
        <v>232</v>
      </c>
      <c r="D2872" s="250" t="s">
        <v>244</v>
      </c>
      <c r="E2872" s="251" t="s">
        <v>5578</v>
      </c>
      <c r="F2872" s="0" t="n">
        <v>656.74</v>
      </c>
    </row>
    <row r="2873" customFormat="false" ht="15" hidden="false" customHeight="false" outlineLevel="0" collapsed="false">
      <c r="A2873" s="250" t="n">
        <v>3843</v>
      </c>
      <c r="B2873" s="250" t="s">
        <v>5579</v>
      </c>
      <c r="C2873" s="250" t="s">
        <v>232</v>
      </c>
      <c r="D2873" s="250" t="s">
        <v>244</v>
      </c>
      <c r="E2873" s="251" t="s">
        <v>5580</v>
      </c>
      <c r="F2873" s="0" t="n">
        <v>702.04</v>
      </c>
    </row>
    <row r="2874" customFormat="false" ht="15" hidden="false" customHeight="false" outlineLevel="0" collapsed="false">
      <c r="A2874" s="250" t="n">
        <v>3900</v>
      </c>
      <c r="B2874" s="250" t="s">
        <v>5581</v>
      </c>
      <c r="C2874" s="250" t="s">
        <v>232</v>
      </c>
      <c r="D2874" s="250" t="s">
        <v>236</v>
      </c>
      <c r="E2874" s="251" t="s">
        <v>5582</v>
      </c>
      <c r="F2874" s="0" t="n">
        <v>3.99</v>
      </c>
    </row>
    <row r="2875" customFormat="false" ht="15" hidden="false" customHeight="false" outlineLevel="0" collapsed="false">
      <c r="A2875" s="250" t="n">
        <v>3846</v>
      </c>
      <c r="B2875" s="250" t="s">
        <v>5583</v>
      </c>
      <c r="C2875" s="250" t="s">
        <v>232</v>
      </c>
      <c r="D2875" s="250" t="s">
        <v>236</v>
      </c>
      <c r="E2875" s="251" t="s">
        <v>5584</v>
      </c>
      <c r="F2875" s="0" t="n">
        <v>12</v>
      </c>
    </row>
    <row r="2876" customFormat="false" ht="15" hidden="false" customHeight="false" outlineLevel="0" collapsed="false">
      <c r="A2876" s="250" t="n">
        <v>3886</v>
      </c>
      <c r="B2876" s="250" t="s">
        <v>5585</v>
      </c>
      <c r="C2876" s="250" t="s">
        <v>232</v>
      </c>
      <c r="D2876" s="250" t="s">
        <v>236</v>
      </c>
      <c r="E2876" s="251" t="s">
        <v>5586</v>
      </c>
      <c r="F2876" s="0" t="n">
        <v>427</v>
      </c>
    </row>
    <row r="2877" customFormat="false" ht="15" hidden="false" customHeight="false" outlineLevel="0" collapsed="false">
      <c r="A2877" s="250" t="n">
        <v>3854</v>
      </c>
      <c r="B2877" s="250" t="s">
        <v>5587</v>
      </c>
      <c r="C2877" s="250" t="s">
        <v>232</v>
      </c>
      <c r="D2877" s="250" t="s">
        <v>236</v>
      </c>
      <c r="E2877" s="251" t="s">
        <v>2792</v>
      </c>
      <c r="F2877" s="0" t="n">
        <v>7.8</v>
      </c>
    </row>
    <row r="2878" customFormat="false" ht="15" hidden="false" customHeight="false" outlineLevel="0" collapsed="false">
      <c r="A2878" s="250" t="n">
        <v>3873</v>
      </c>
      <c r="B2878" s="250" t="s">
        <v>5588</v>
      </c>
      <c r="C2878" s="250" t="s">
        <v>232</v>
      </c>
      <c r="D2878" s="250" t="s">
        <v>236</v>
      </c>
      <c r="E2878" s="251" t="s">
        <v>5589</v>
      </c>
      <c r="F2878" s="0" t="n">
        <v>3</v>
      </c>
    </row>
    <row r="2879" customFormat="false" ht="15" hidden="false" customHeight="false" outlineLevel="0" collapsed="false">
      <c r="A2879" s="250" t="n">
        <v>38021</v>
      </c>
      <c r="B2879" s="250" t="s">
        <v>5590</v>
      </c>
      <c r="C2879" s="250" t="s">
        <v>232</v>
      </c>
      <c r="D2879" s="250" t="s">
        <v>236</v>
      </c>
      <c r="E2879" s="251" t="s">
        <v>5591</v>
      </c>
      <c r="F2879" s="0" t="n">
        <v>2.45</v>
      </c>
    </row>
    <row r="2880" customFormat="false" ht="15" hidden="false" customHeight="false" outlineLevel="0" collapsed="false">
      <c r="A2880" s="250" t="n">
        <v>3847</v>
      </c>
      <c r="B2880" s="250" t="s">
        <v>5592</v>
      </c>
      <c r="C2880" s="250" t="s">
        <v>232</v>
      </c>
      <c r="D2880" s="250" t="s">
        <v>236</v>
      </c>
      <c r="E2880" s="251" t="s">
        <v>615</v>
      </c>
      <c r="F2880" s="0" t="n">
        <v>2.59</v>
      </c>
    </row>
    <row r="2881" customFormat="false" ht="15" hidden="false" customHeight="false" outlineLevel="0" collapsed="false">
      <c r="A2881" s="250" t="n">
        <v>38022</v>
      </c>
      <c r="B2881" s="250" t="s">
        <v>5593</v>
      </c>
      <c r="C2881" s="250" t="s">
        <v>232</v>
      </c>
      <c r="D2881" s="250" t="s">
        <v>236</v>
      </c>
      <c r="E2881" s="251" t="s">
        <v>5594</v>
      </c>
      <c r="F2881" s="0" t="n">
        <v>1.58</v>
      </c>
    </row>
    <row r="2882" customFormat="false" ht="15" hidden="false" customHeight="false" outlineLevel="0" collapsed="false">
      <c r="A2882" s="250" t="n">
        <v>3833</v>
      </c>
      <c r="B2882" s="250" t="s">
        <v>5595</v>
      </c>
      <c r="C2882" s="250" t="s">
        <v>232</v>
      </c>
      <c r="D2882" s="250" t="s">
        <v>244</v>
      </c>
      <c r="E2882" s="251" t="s">
        <v>5596</v>
      </c>
      <c r="F2882" s="0" t="n">
        <v>1.58</v>
      </c>
    </row>
    <row r="2883" customFormat="false" ht="15" hidden="false" customHeight="false" outlineLevel="0" collapsed="false">
      <c r="A2883" s="250" t="n">
        <v>3835</v>
      </c>
      <c r="B2883" s="250" t="s">
        <v>5597</v>
      </c>
      <c r="C2883" s="250" t="s">
        <v>232</v>
      </c>
      <c r="D2883" s="250" t="s">
        <v>244</v>
      </c>
      <c r="E2883" s="251" t="s">
        <v>5598</v>
      </c>
      <c r="F2883" s="0" t="n">
        <v>1.89</v>
      </c>
    </row>
    <row r="2884" customFormat="false" ht="15" hidden="false" customHeight="false" outlineLevel="0" collapsed="false">
      <c r="A2884" s="250" t="n">
        <v>3836</v>
      </c>
      <c r="B2884" s="250" t="s">
        <v>5599</v>
      </c>
      <c r="C2884" s="250" t="s">
        <v>232</v>
      </c>
      <c r="D2884" s="250" t="s">
        <v>244</v>
      </c>
      <c r="E2884" s="251" t="s">
        <v>5600</v>
      </c>
      <c r="F2884" s="0" t="n">
        <v>1.58</v>
      </c>
    </row>
    <row r="2885" customFormat="false" ht="15" hidden="false" customHeight="false" outlineLevel="0" collapsed="false">
      <c r="A2885" s="250" t="n">
        <v>3830</v>
      </c>
      <c r="B2885" s="250" t="s">
        <v>5601</v>
      </c>
      <c r="C2885" s="250" t="s">
        <v>232</v>
      </c>
      <c r="D2885" s="250" t="s">
        <v>244</v>
      </c>
      <c r="E2885" s="251" t="s">
        <v>5602</v>
      </c>
      <c r="F2885" s="0" t="n">
        <v>2.21</v>
      </c>
    </row>
    <row r="2886" customFormat="false" ht="15" hidden="false" customHeight="false" outlineLevel="0" collapsed="false">
      <c r="A2886" s="250" t="n">
        <v>3831</v>
      </c>
      <c r="B2886" s="250" t="s">
        <v>5603</v>
      </c>
      <c r="C2886" s="250" t="s">
        <v>232</v>
      </c>
      <c r="D2886" s="250" t="s">
        <v>244</v>
      </c>
      <c r="E2886" s="251" t="s">
        <v>5604</v>
      </c>
      <c r="F2886" s="0" t="n">
        <v>522</v>
      </c>
    </row>
    <row r="2887" customFormat="false" ht="15" hidden="false" customHeight="false" outlineLevel="0" collapsed="false">
      <c r="A2887" s="250" t="n">
        <v>37981</v>
      </c>
      <c r="B2887" s="250" t="s">
        <v>5605</v>
      </c>
      <c r="C2887" s="250" t="s">
        <v>232</v>
      </c>
      <c r="D2887" s="250" t="s">
        <v>244</v>
      </c>
      <c r="E2887" s="251" t="s">
        <v>3360</v>
      </c>
      <c r="F2887" s="0" t="n">
        <v>407.81</v>
      </c>
    </row>
    <row r="2888" customFormat="false" ht="15" hidden="false" customHeight="false" outlineLevel="0" collapsed="false">
      <c r="A2888" s="250" t="n">
        <v>37982</v>
      </c>
      <c r="B2888" s="250" t="s">
        <v>5606</v>
      </c>
      <c r="C2888" s="250" t="s">
        <v>232</v>
      </c>
      <c r="D2888" s="250" t="s">
        <v>244</v>
      </c>
      <c r="E2888" s="251" t="s">
        <v>3339</v>
      </c>
      <c r="F2888" s="0" t="n">
        <v>652.5</v>
      </c>
    </row>
    <row r="2889" customFormat="false" ht="15" hidden="false" customHeight="false" outlineLevel="0" collapsed="false">
      <c r="A2889" s="250" t="n">
        <v>37983</v>
      </c>
      <c r="B2889" s="250" t="s">
        <v>5607</v>
      </c>
      <c r="C2889" s="250" t="s">
        <v>232</v>
      </c>
      <c r="D2889" s="250" t="s">
        <v>244</v>
      </c>
      <c r="E2889" s="251" t="s">
        <v>5608</v>
      </c>
      <c r="F2889" s="0" t="n">
        <v>592.68</v>
      </c>
    </row>
    <row r="2890" customFormat="false" ht="15" hidden="false" customHeight="false" outlineLevel="0" collapsed="false">
      <c r="A2890" s="250" t="n">
        <v>37984</v>
      </c>
      <c r="B2890" s="250" t="s">
        <v>5609</v>
      </c>
      <c r="C2890" s="250" t="s">
        <v>232</v>
      </c>
      <c r="D2890" s="250" t="s">
        <v>244</v>
      </c>
      <c r="E2890" s="251" t="s">
        <v>5610</v>
      </c>
      <c r="F2890" s="0" t="n">
        <v>652.5</v>
      </c>
    </row>
    <row r="2891" customFormat="false" ht="15" hidden="false" customHeight="false" outlineLevel="0" collapsed="false">
      <c r="A2891" s="250" t="n">
        <v>37985</v>
      </c>
      <c r="B2891" s="250" t="s">
        <v>5611</v>
      </c>
      <c r="C2891" s="250" t="s">
        <v>232</v>
      </c>
      <c r="D2891" s="250" t="s">
        <v>244</v>
      </c>
      <c r="E2891" s="251" t="s">
        <v>5612</v>
      </c>
      <c r="F2891" s="0" t="n">
        <v>3</v>
      </c>
    </row>
    <row r="2892" customFormat="false" ht="15" hidden="false" customHeight="false" outlineLevel="0" collapsed="false">
      <c r="A2892" s="250" t="n">
        <v>3826</v>
      </c>
      <c r="B2892" s="250" t="s">
        <v>5613</v>
      </c>
      <c r="C2892" s="250" t="s">
        <v>232</v>
      </c>
      <c r="D2892" s="250" t="s">
        <v>244</v>
      </c>
      <c r="E2892" s="251" t="s">
        <v>5614</v>
      </c>
      <c r="F2892" s="0" t="n">
        <v>22.5</v>
      </c>
    </row>
    <row r="2893" customFormat="false" ht="15" hidden="false" customHeight="false" outlineLevel="0" collapsed="false">
      <c r="A2893" s="250" t="n">
        <v>3825</v>
      </c>
      <c r="B2893" s="250" t="s">
        <v>5615</v>
      </c>
      <c r="C2893" s="250" t="s">
        <v>232</v>
      </c>
      <c r="D2893" s="250" t="s">
        <v>244</v>
      </c>
      <c r="E2893" s="251" t="s">
        <v>5616</v>
      </c>
      <c r="F2893" s="0" t="n">
        <v>42.18</v>
      </c>
    </row>
    <row r="2894" customFormat="false" ht="15" hidden="false" customHeight="false" outlineLevel="0" collapsed="false">
      <c r="A2894" s="250" t="n">
        <v>3827</v>
      </c>
      <c r="B2894" s="250" t="s">
        <v>5617</v>
      </c>
      <c r="C2894" s="250" t="s">
        <v>232</v>
      </c>
      <c r="D2894" s="250" t="s">
        <v>244</v>
      </c>
      <c r="E2894" s="251" t="s">
        <v>5618</v>
      </c>
      <c r="F2894" s="0" t="n">
        <v>5.49</v>
      </c>
    </row>
    <row r="2895" customFormat="false" ht="15" hidden="false" customHeight="false" outlineLevel="0" collapsed="false">
      <c r="A2895" s="250" t="n">
        <v>20165</v>
      </c>
      <c r="B2895" s="250" t="s">
        <v>5619</v>
      </c>
      <c r="C2895" s="250" t="s">
        <v>232</v>
      </c>
      <c r="D2895" s="250" t="s">
        <v>236</v>
      </c>
      <c r="E2895" s="251" t="s">
        <v>5620</v>
      </c>
      <c r="F2895" s="0" t="n">
        <v>7.92</v>
      </c>
    </row>
    <row r="2896" customFormat="false" ht="15" hidden="false" customHeight="false" outlineLevel="0" collapsed="false">
      <c r="A2896" s="250" t="n">
        <v>20166</v>
      </c>
      <c r="B2896" s="250" t="s">
        <v>5621</v>
      </c>
      <c r="C2896" s="250" t="s">
        <v>232</v>
      </c>
      <c r="D2896" s="250" t="s">
        <v>236</v>
      </c>
      <c r="E2896" s="251" t="s">
        <v>5622</v>
      </c>
      <c r="F2896" s="0" t="n">
        <v>2.27</v>
      </c>
    </row>
    <row r="2897" customFormat="false" ht="15" hidden="false" customHeight="false" outlineLevel="0" collapsed="false">
      <c r="A2897" s="250" t="n">
        <v>20164</v>
      </c>
      <c r="B2897" s="250" t="s">
        <v>5623</v>
      </c>
      <c r="C2897" s="250" t="s">
        <v>232</v>
      </c>
      <c r="D2897" s="250" t="s">
        <v>236</v>
      </c>
      <c r="E2897" s="251" t="s">
        <v>5624</v>
      </c>
      <c r="F2897" s="0" t="n">
        <v>2.7</v>
      </c>
    </row>
    <row r="2898" customFormat="false" ht="15" hidden="false" customHeight="false" outlineLevel="0" collapsed="false">
      <c r="A2898" s="250" t="n">
        <v>3893</v>
      </c>
      <c r="B2898" s="250" t="s">
        <v>5625</v>
      </c>
      <c r="C2898" s="250" t="s">
        <v>232</v>
      </c>
      <c r="D2898" s="250" t="s">
        <v>236</v>
      </c>
      <c r="E2898" s="251" t="s">
        <v>5626</v>
      </c>
      <c r="F2898" s="0" t="n">
        <v>2.92</v>
      </c>
    </row>
    <row r="2899" customFormat="false" ht="15" hidden="false" customHeight="false" outlineLevel="0" collapsed="false">
      <c r="A2899" s="250" t="n">
        <v>3848</v>
      </c>
      <c r="B2899" s="250" t="s">
        <v>5627</v>
      </c>
      <c r="C2899" s="250" t="s">
        <v>232</v>
      </c>
      <c r="D2899" s="250" t="s">
        <v>236</v>
      </c>
      <c r="E2899" s="251" t="s">
        <v>5628</v>
      </c>
      <c r="F2899" s="0" t="n">
        <v>1.16</v>
      </c>
    </row>
    <row r="2900" customFormat="false" ht="15" hidden="false" customHeight="false" outlineLevel="0" collapsed="false">
      <c r="A2900" s="250" t="n">
        <v>3895</v>
      </c>
      <c r="B2900" s="250" t="s">
        <v>5629</v>
      </c>
      <c r="C2900" s="250" t="s">
        <v>232</v>
      </c>
      <c r="D2900" s="250" t="s">
        <v>236</v>
      </c>
      <c r="E2900" s="251" t="s">
        <v>5406</v>
      </c>
      <c r="F2900" s="0" t="n">
        <v>0.99</v>
      </c>
    </row>
    <row r="2901" customFormat="false" ht="15" hidden="false" customHeight="false" outlineLevel="0" collapsed="false">
      <c r="A2901" s="250" t="n">
        <v>12404</v>
      </c>
      <c r="B2901" s="250" t="s">
        <v>5630</v>
      </c>
      <c r="C2901" s="250" t="s">
        <v>232</v>
      </c>
      <c r="D2901" s="250" t="s">
        <v>244</v>
      </c>
      <c r="E2901" s="251" t="s">
        <v>5631</v>
      </c>
      <c r="F2901" s="0" t="n">
        <v>2.27</v>
      </c>
    </row>
    <row r="2902" customFormat="false" ht="15" hidden="false" customHeight="false" outlineLevel="0" collapsed="false">
      <c r="A2902" s="250" t="n">
        <v>3939</v>
      </c>
      <c r="B2902" s="250" t="s">
        <v>5632</v>
      </c>
      <c r="C2902" s="250" t="s">
        <v>232</v>
      </c>
      <c r="D2902" s="250" t="s">
        <v>244</v>
      </c>
      <c r="E2902" s="251" t="s">
        <v>5633</v>
      </c>
      <c r="F2902" s="0" t="n">
        <v>418.61</v>
      </c>
    </row>
    <row r="2903" customFormat="false" ht="15" hidden="false" customHeight="false" outlineLevel="0" collapsed="false">
      <c r="A2903" s="250" t="n">
        <v>3911</v>
      </c>
      <c r="B2903" s="250" t="s">
        <v>5634</v>
      </c>
      <c r="C2903" s="250" t="s">
        <v>232</v>
      </c>
      <c r="D2903" s="250" t="s">
        <v>244</v>
      </c>
      <c r="E2903" s="251" t="s">
        <v>5635</v>
      </c>
      <c r="F2903" s="0" t="n">
        <v>12</v>
      </c>
    </row>
    <row r="2904" customFormat="false" ht="15" hidden="false" customHeight="false" outlineLevel="0" collapsed="false">
      <c r="A2904" s="250" t="n">
        <v>3908</v>
      </c>
      <c r="B2904" s="250" t="s">
        <v>5636</v>
      </c>
      <c r="C2904" s="250" t="s">
        <v>232</v>
      </c>
      <c r="D2904" s="250" t="s">
        <v>244</v>
      </c>
      <c r="E2904" s="251" t="s">
        <v>5637</v>
      </c>
      <c r="F2904" s="0" t="n">
        <v>1</v>
      </c>
    </row>
    <row r="2905" customFormat="false" ht="15" hidden="false" customHeight="false" outlineLevel="0" collapsed="false">
      <c r="A2905" s="250" t="n">
        <v>3910</v>
      </c>
      <c r="B2905" s="250" t="s">
        <v>5638</v>
      </c>
      <c r="C2905" s="250" t="s">
        <v>232</v>
      </c>
      <c r="D2905" s="250" t="s">
        <v>244</v>
      </c>
      <c r="E2905" s="251" t="s">
        <v>5639</v>
      </c>
      <c r="F2905" s="0" t="n">
        <v>40.47</v>
      </c>
    </row>
    <row r="2906" customFormat="false" ht="15" hidden="false" customHeight="false" outlineLevel="0" collapsed="false">
      <c r="A2906" s="250" t="n">
        <v>3913</v>
      </c>
      <c r="B2906" s="250" t="s">
        <v>5640</v>
      </c>
      <c r="C2906" s="250" t="s">
        <v>232</v>
      </c>
      <c r="D2906" s="250" t="s">
        <v>244</v>
      </c>
      <c r="E2906" s="251" t="s">
        <v>5641</v>
      </c>
      <c r="F2906" s="0" t="n">
        <v>31.6</v>
      </c>
    </row>
    <row r="2907" customFormat="false" ht="15" hidden="false" customHeight="false" outlineLevel="0" collapsed="false">
      <c r="A2907" s="250" t="n">
        <v>3912</v>
      </c>
      <c r="B2907" s="250" t="s">
        <v>5642</v>
      </c>
      <c r="C2907" s="250" t="s">
        <v>232</v>
      </c>
      <c r="D2907" s="250" t="s">
        <v>244</v>
      </c>
      <c r="E2907" s="251" t="s">
        <v>5643</v>
      </c>
      <c r="F2907" s="0" t="n">
        <v>127.91</v>
      </c>
    </row>
    <row r="2908" customFormat="false" ht="15" hidden="false" customHeight="false" outlineLevel="0" collapsed="false">
      <c r="A2908" s="250" t="n">
        <v>3909</v>
      </c>
      <c r="B2908" s="250" t="s">
        <v>5644</v>
      </c>
      <c r="C2908" s="250" t="s">
        <v>232</v>
      </c>
      <c r="D2908" s="250" t="s">
        <v>244</v>
      </c>
      <c r="E2908" s="251" t="s">
        <v>3908</v>
      </c>
      <c r="F2908" s="0" t="n">
        <v>135.75</v>
      </c>
    </row>
    <row r="2909" customFormat="false" ht="15" hidden="false" customHeight="false" outlineLevel="0" collapsed="false">
      <c r="A2909" s="250" t="n">
        <v>3914</v>
      </c>
      <c r="B2909" s="250" t="s">
        <v>5645</v>
      </c>
      <c r="C2909" s="250" t="s">
        <v>232</v>
      </c>
      <c r="D2909" s="250" t="s">
        <v>244</v>
      </c>
      <c r="E2909" s="251" t="s">
        <v>5646</v>
      </c>
      <c r="F2909" s="0" t="n">
        <v>23.61</v>
      </c>
    </row>
    <row r="2910" customFormat="false" ht="15" hidden="false" customHeight="false" outlineLevel="0" collapsed="false">
      <c r="A2910" s="250" t="n">
        <v>3915</v>
      </c>
      <c r="B2910" s="250" t="s">
        <v>5647</v>
      </c>
      <c r="C2910" s="250" t="s">
        <v>232</v>
      </c>
      <c r="D2910" s="250" t="s">
        <v>244</v>
      </c>
      <c r="E2910" s="251" t="s">
        <v>5648</v>
      </c>
      <c r="F2910" s="0" t="n">
        <v>806.04</v>
      </c>
    </row>
    <row r="2911" customFormat="false" ht="15" hidden="false" customHeight="false" outlineLevel="0" collapsed="false">
      <c r="A2911" s="250" t="n">
        <v>3916</v>
      </c>
      <c r="B2911" s="250" t="s">
        <v>5649</v>
      </c>
      <c r="C2911" s="250" t="s">
        <v>232</v>
      </c>
      <c r="D2911" s="250" t="s">
        <v>244</v>
      </c>
      <c r="E2911" s="251" t="s">
        <v>5650</v>
      </c>
      <c r="F2911" s="0" t="n">
        <v>936.27</v>
      </c>
    </row>
    <row r="2912" customFormat="false" ht="15" hidden="false" customHeight="false" outlineLevel="0" collapsed="false">
      <c r="A2912" s="250" t="n">
        <v>3917</v>
      </c>
      <c r="B2912" s="250" t="s">
        <v>5651</v>
      </c>
      <c r="C2912" s="250" t="s">
        <v>232</v>
      </c>
      <c r="D2912" s="250" t="s">
        <v>244</v>
      </c>
      <c r="E2912" s="251" t="s">
        <v>5652</v>
      </c>
      <c r="F2912" s="0" t="n">
        <v>1551.08</v>
      </c>
    </row>
    <row r="2913" customFormat="false" ht="15" hidden="false" customHeight="false" outlineLevel="0" collapsed="false">
      <c r="A2913" s="250" t="n">
        <v>1904</v>
      </c>
      <c r="B2913" s="250" t="s">
        <v>5653</v>
      </c>
      <c r="C2913" s="250" t="s">
        <v>232</v>
      </c>
      <c r="D2913" s="250" t="s">
        <v>236</v>
      </c>
      <c r="E2913" s="251" t="s">
        <v>1627</v>
      </c>
      <c r="F2913" s="0" t="n">
        <v>242.23</v>
      </c>
    </row>
    <row r="2914" customFormat="false" ht="15" hidden="false" customHeight="false" outlineLevel="0" collapsed="false">
      <c r="A2914" s="250" t="n">
        <v>1899</v>
      </c>
      <c r="B2914" s="250" t="s">
        <v>5654</v>
      </c>
      <c r="C2914" s="250" t="s">
        <v>232</v>
      </c>
      <c r="D2914" s="250" t="s">
        <v>236</v>
      </c>
      <c r="E2914" s="251" t="s">
        <v>5655</v>
      </c>
      <c r="F2914" s="0" t="n">
        <v>446.99</v>
      </c>
    </row>
    <row r="2915" customFormat="false" ht="15" hidden="false" customHeight="false" outlineLevel="0" collapsed="false">
      <c r="A2915" s="250" t="n">
        <v>1900</v>
      </c>
      <c r="B2915" s="250" t="s">
        <v>5656</v>
      </c>
      <c r="C2915" s="250" t="s">
        <v>232</v>
      </c>
      <c r="D2915" s="250" t="s">
        <v>236</v>
      </c>
      <c r="E2915" s="251" t="s">
        <v>890</v>
      </c>
      <c r="F2915" s="0" t="n">
        <v>494.8</v>
      </c>
    </row>
    <row r="2916" customFormat="false" ht="15" hidden="false" customHeight="false" outlineLevel="0" collapsed="false">
      <c r="A2916" s="250" t="n">
        <v>12407</v>
      </c>
      <c r="B2916" s="250" t="s">
        <v>5657</v>
      </c>
      <c r="C2916" s="250" t="s">
        <v>232</v>
      </c>
      <c r="D2916" s="250" t="s">
        <v>244</v>
      </c>
      <c r="E2916" s="251" t="s">
        <v>5658</v>
      </c>
      <c r="F2916" s="0" t="n">
        <v>596.64</v>
      </c>
    </row>
    <row r="2917" customFormat="false" ht="15" hidden="false" customHeight="false" outlineLevel="0" collapsed="false">
      <c r="A2917" s="250" t="n">
        <v>12408</v>
      </c>
      <c r="B2917" s="250" t="s">
        <v>5659</v>
      </c>
      <c r="C2917" s="250" t="s">
        <v>232</v>
      </c>
      <c r="D2917" s="250" t="s">
        <v>244</v>
      </c>
      <c r="E2917" s="251" t="s">
        <v>5660</v>
      </c>
      <c r="F2917" s="0" t="n">
        <v>24.22</v>
      </c>
    </row>
    <row r="2918" customFormat="false" ht="15" hidden="false" customHeight="false" outlineLevel="0" collapsed="false">
      <c r="A2918" s="250" t="n">
        <v>12409</v>
      </c>
      <c r="B2918" s="250" t="s">
        <v>5661</v>
      </c>
      <c r="C2918" s="250" t="s">
        <v>232</v>
      </c>
      <c r="D2918" s="250" t="s">
        <v>244</v>
      </c>
      <c r="E2918" s="251" t="s">
        <v>5660</v>
      </c>
      <c r="F2918" s="0" t="n">
        <v>32.41</v>
      </c>
    </row>
    <row r="2919" customFormat="false" ht="15" hidden="false" customHeight="false" outlineLevel="0" collapsed="false">
      <c r="A2919" s="250" t="n">
        <v>12410</v>
      </c>
      <c r="B2919" s="250" t="s">
        <v>5662</v>
      </c>
      <c r="C2919" s="250" t="s">
        <v>232</v>
      </c>
      <c r="D2919" s="250" t="s">
        <v>244</v>
      </c>
      <c r="E2919" s="251" t="s">
        <v>3914</v>
      </c>
      <c r="F2919" s="0" t="n">
        <v>33.77</v>
      </c>
    </row>
    <row r="2920" customFormat="false" ht="15" hidden="false" customHeight="false" outlineLevel="0" collapsed="false">
      <c r="A2920" s="250" t="n">
        <v>3936</v>
      </c>
      <c r="B2920" s="250" t="s">
        <v>5663</v>
      </c>
      <c r="C2920" s="250" t="s">
        <v>232</v>
      </c>
      <c r="D2920" s="250" t="s">
        <v>244</v>
      </c>
      <c r="E2920" s="251" t="s">
        <v>5664</v>
      </c>
      <c r="F2920" s="0" t="n">
        <v>8.68</v>
      </c>
    </row>
    <row r="2921" customFormat="false" ht="15" hidden="false" customHeight="false" outlineLevel="0" collapsed="false">
      <c r="A2921" s="250" t="n">
        <v>3922</v>
      </c>
      <c r="B2921" s="250" t="s">
        <v>5665</v>
      </c>
      <c r="C2921" s="250" t="s">
        <v>232</v>
      </c>
      <c r="D2921" s="250" t="s">
        <v>244</v>
      </c>
      <c r="E2921" s="251" t="s">
        <v>5666</v>
      </c>
      <c r="F2921" s="0" t="n">
        <v>49.83</v>
      </c>
    </row>
    <row r="2922" customFormat="false" ht="15" hidden="false" customHeight="false" outlineLevel="0" collapsed="false">
      <c r="A2922" s="250" t="n">
        <v>3924</v>
      </c>
      <c r="B2922" s="250" t="s">
        <v>5667</v>
      </c>
      <c r="C2922" s="250" t="s">
        <v>232</v>
      </c>
      <c r="D2922" s="250" t="s">
        <v>244</v>
      </c>
      <c r="E2922" s="251" t="s">
        <v>5664</v>
      </c>
      <c r="F2922" s="0" t="n">
        <v>14.44</v>
      </c>
    </row>
    <row r="2923" customFormat="false" ht="15" hidden="false" customHeight="false" outlineLevel="0" collapsed="false">
      <c r="A2923" s="250" t="n">
        <v>3923</v>
      </c>
      <c r="B2923" s="250" t="s">
        <v>5668</v>
      </c>
      <c r="C2923" s="250" t="s">
        <v>232</v>
      </c>
      <c r="D2923" s="250" t="s">
        <v>244</v>
      </c>
      <c r="E2923" s="251" t="s">
        <v>5664</v>
      </c>
      <c r="F2923" s="0" t="n">
        <v>46.8</v>
      </c>
    </row>
    <row r="2924" customFormat="false" ht="15" hidden="false" customHeight="false" outlineLevel="0" collapsed="false">
      <c r="A2924" s="250" t="n">
        <v>3937</v>
      </c>
      <c r="B2924" s="250" t="s">
        <v>5669</v>
      </c>
      <c r="C2924" s="250" t="s">
        <v>232</v>
      </c>
      <c r="D2924" s="250" t="s">
        <v>244</v>
      </c>
      <c r="E2924" s="251" t="s">
        <v>5670</v>
      </c>
      <c r="F2924" s="0" t="n">
        <v>15.13</v>
      </c>
    </row>
    <row r="2925" customFormat="false" ht="15" hidden="false" customHeight="false" outlineLevel="0" collapsed="false">
      <c r="A2925" s="250" t="n">
        <v>3921</v>
      </c>
      <c r="B2925" s="250" t="s">
        <v>5671</v>
      </c>
      <c r="C2925" s="250" t="s">
        <v>232</v>
      </c>
      <c r="D2925" s="250" t="s">
        <v>244</v>
      </c>
      <c r="E2925" s="251" t="s">
        <v>5672</v>
      </c>
      <c r="F2925" s="0" t="n">
        <v>66.19</v>
      </c>
    </row>
    <row r="2926" customFormat="false" ht="15" hidden="false" customHeight="false" outlineLevel="0" collapsed="false">
      <c r="A2926" s="250" t="n">
        <v>3920</v>
      </c>
      <c r="B2926" s="250" t="s">
        <v>5673</v>
      </c>
      <c r="C2926" s="250" t="s">
        <v>232</v>
      </c>
      <c r="D2926" s="250" t="s">
        <v>244</v>
      </c>
      <c r="E2926" s="251" t="s">
        <v>5670</v>
      </c>
      <c r="F2926" s="0" t="n">
        <v>19.81</v>
      </c>
    </row>
    <row r="2927" customFormat="false" ht="15" hidden="false" customHeight="false" outlineLevel="0" collapsed="false">
      <c r="A2927" s="250" t="n">
        <v>3938</v>
      </c>
      <c r="B2927" s="250" t="s">
        <v>5674</v>
      </c>
      <c r="C2927" s="250" t="s">
        <v>232</v>
      </c>
      <c r="D2927" s="250" t="s">
        <v>244</v>
      </c>
      <c r="E2927" s="251" t="s">
        <v>5675</v>
      </c>
      <c r="F2927" s="0" t="n">
        <v>3.17</v>
      </c>
    </row>
    <row r="2928" customFormat="false" ht="15" hidden="false" customHeight="false" outlineLevel="0" collapsed="false">
      <c r="A2928" s="250" t="n">
        <v>3919</v>
      </c>
      <c r="B2928" s="250" t="s">
        <v>5676</v>
      </c>
      <c r="C2928" s="250" t="s">
        <v>232</v>
      </c>
      <c r="D2928" s="250" t="s">
        <v>244</v>
      </c>
      <c r="E2928" s="251" t="s">
        <v>5677</v>
      </c>
      <c r="F2928" s="0" t="n">
        <v>177.23</v>
      </c>
    </row>
    <row r="2929" customFormat="false" ht="15" hidden="false" customHeight="false" outlineLevel="0" collapsed="false">
      <c r="A2929" s="250" t="n">
        <v>3927</v>
      </c>
      <c r="B2929" s="250" t="s">
        <v>5678</v>
      </c>
      <c r="C2929" s="250" t="s">
        <v>232</v>
      </c>
      <c r="D2929" s="250" t="s">
        <v>244</v>
      </c>
      <c r="E2929" s="251" t="s">
        <v>5679</v>
      </c>
      <c r="F2929" s="0" t="n">
        <v>83.91</v>
      </c>
    </row>
    <row r="2930" customFormat="false" ht="15" hidden="false" customHeight="false" outlineLevel="0" collapsed="false">
      <c r="A2930" s="250" t="n">
        <v>3928</v>
      </c>
      <c r="B2930" s="250" t="s">
        <v>5680</v>
      </c>
      <c r="C2930" s="250" t="s">
        <v>232</v>
      </c>
      <c r="D2930" s="250" t="s">
        <v>244</v>
      </c>
      <c r="E2930" s="251" t="s">
        <v>5679</v>
      </c>
      <c r="F2930" s="0" t="n">
        <v>103.36</v>
      </c>
    </row>
    <row r="2931" customFormat="false" ht="15" hidden="false" customHeight="false" outlineLevel="0" collapsed="false">
      <c r="A2931" s="250" t="n">
        <v>3926</v>
      </c>
      <c r="B2931" s="250" t="s">
        <v>5681</v>
      </c>
      <c r="C2931" s="250" t="s">
        <v>232</v>
      </c>
      <c r="D2931" s="250" t="s">
        <v>244</v>
      </c>
      <c r="E2931" s="251" t="s">
        <v>1666</v>
      </c>
      <c r="F2931" s="0" t="n">
        <v>21.6</v>
      </c>
    </row>
    <row r="2932" customFormat="false" ht="15" hidden="false" customHeight="false" outlineLevel="0" collapsed="false">
      <c r="A2932" s="250" t="n">
        <v>3935</v>
      </c>
      <c r="B2932" s="250" t="s">
        <v>5682</v>
      </c>
      <c r="C2932" s="250" t="s">
        <v>232</v>
      </c>
      <c r="D2932" s="250" t="s">
        <v>244</v>
      </c>
      <c r="E2932" s="251" t="s">
        <v>1666</v>
      </c>
      <c r="F2932" s="0" t="n">
        <v>23.43</v>
      </c>
    </row>
    <row r="2933" customFormat="false" ht="15" hidden="false" customHeight="false" outlineLevel="0" collapsed="false">
      <c r="A2933" s="250" t="n">
        <v>3925</v>
      </c>
      <c r="B2933" s="250" t="s">
        <v>5683</v>
      </c>
      <c r="C2933" s="250" t="s">
        <v>232</v>
      </c>
      <c r="D2933" s="250" t="s">
        <v>244</v>
      </c>
      <c r="E2933" s="251" t="s">
        <v>1666</v>
      </c>
      <c r="F2933" s="0" t="n">
        <v>49.12</v>
      </c>
    </row>
    <row r="2934" customFormat="false" ht="15" hidden="false" customHeight="false" outlineLevel="0" collapsed="false">
      <c r="A2934" s="250" t="n">
        <v>12406</v>
      </c>
      <c r="B2934" s="250" t="s">
        <v>5684</v>
      </c>
      <c r="C2934" s="250" t="s">
        <v>232</v>
      </c>
      <c r="D2934" s="250" t="s">
        <v>244</v>
      </c>
      <c r="E2934" s="251" t="s">
        <v>5179</v>
      </c>
      <c r="F2934" s="0" t="n">
        <v>55.15</v>
      </c>
    </row>
    <row r="2935" customFormat="false" ht="15" hidden="false" customHeight="false" outlineLevel="0" collapsed="false">
      <c r="A2935" s="250" t="n">
        <v>3929</v>
      </c>
      <c r="B2935" s="250" t="s">
        <v>5685</v>
      </c>
      <c r="C2935" s="250" t="s">
        <v>232</v>
      </c>
      <c r="D2935" s="250" t="s">
        <v>244</v>
      </c>
      <c r="E2935" s="251" t="s">
        <v>5686</v>
      </c>
      <c r="F2935" s="0" t="n">
        <v>29.97</v>
      </c>
    </row>
    <row r="2936" customFormat="false" ht="15" hidden="false" customHeight="false" outlineLevel="0" collapsed="false">
      <c r="A2936" s="250" t="n">
        <v>3931</v>
      </c>
      <c r="B2936" s="250" t="s">
        <v>5687</v>
      </c>
      <c r="C2936" s="250" t="s">
        <v>232</v>
      </c>
      <c r="D2936" s="250" t="s">
        <v>244</v>
      </c>
      <c r="E2936" s="251" t="s">
        <v>5686</v>
      </c>
      <c r="F2936" s="0" t="n">
        <v>34.7</v>
      </c>
    </row>
    <row r="2937" customFormat="false" ht="15" hidden="false" customHeight="false" outlineLevel="0" collapsed="false">
      <c r="A2937" s="250" t="n">
        <v>3930</v>
      </c>
      <c r="B2937" s="250" t="s">
        <v>5688</v>
      </c>
      <c r="C2937" s="250" t="s">
        <v>232</v>
      </c>
      <c r="D2937" s="250" t="s">
        <v>244</v>
      </c>
      <c r="E2937" s="251" t="s">
        <v>5686</v>
      </c>
      <c r="F2937" s="0" t="n">
        <v>101.69</v>
      </c>
    </row>
    <row r="2938" customFormat="false" ht="15" hidden="false" customHeight="false" outlineLevel="0" collapsed="false">
      <c r="A2938" s="250" t="n">
        <v>3932</v>
      </c>
      <c r="B2938" s="250" t="s">
        <v>5689</v>
      </c>
      <c r="C2938" s="250" t="s">
        <v>232</v>
      </c>
      <c r="D2938" s="250" t="s">
        <v>244</v>
      </c>
      <c r="E2938" s="251" t="s">
        <v>5690</v>
      </c>
      <c r="F2938" s="0" t="n">
        <v>67.54</v>
      </c>
    </row>
    <row r="2939" customFormat="false" ht="15" hidden="false" customHeight="false" outlineLevel="0" collapsed="false">
      <c r="A2939" s="250" t="n">
        <v>3933</v>
      </c>
      <c r="B2939" s="250" t="s">
        <v>5691</v>
      </c>
      <c r="C2939" s="250" t="s">
        <v>232</v>
      </c>
      <c r="D2939" s="250" t="s">
        <v>244</v>
      </c>
      <c r="E2939" s="251" t="s">
        <v>5690</v>
      </c>
      <c r="F2939" s="0" t="n">
        <v>52.05</v>
      </c>
    </row>
    <row r="2940" customFormat="false" ht="15" hidden="false" customHeight="false" outlineLevel="0" collapsed="false">
      <c r="A2940" s="250" t="n">
        <v>3934</v>
      </c>
      <c r="B2940" s="250" t="s">
        <v>5692</v>
      </c>
      <c r="C2940" s="250" t="s">
        <v>232</v>
      </c>
      <c r="D2940" s="250" t="s">
        <v>244</v>
      </c>
      <c r="E2940" s="251" t="s">
        <v>5690</v>
      </c>
      <c r="F2940" s="0" t="n">
        <v>36.9</v>
      </c>
    </row>
    <row r="2941" customFormat="false" ht="15" hidden="false" customHeight="false" outlineLevel="0" collapsed="false">
      <c r="A2941" s="250" t="n">
        <v>40355</v>
      </c>
      <c r="B2941" s="250" t="s">
        <v>5693</v>
      </c>
      <c r="C2941" s="250" t="s">
        <v>232</v>
      </c>
      <c r="D2941" s="250" t="s">
        <v>244</v>
      </c>
      <c r="E2941" s="251" t="s">
        <v>5694</v>
      </c>
      <c r="F2941" s="0" t="n">
        <v>76.88</v>
      </c>
    </row>
    <row r="2942" customFormat="false" ht="15" hidden="false" customHeight="false" outlineLevel="0" collapsed="false">
      <c r="A2942" s="250" t="n">
        <v>40364</v>
      </c>
      <c r="B2942" s="250" t="s">
        <v>5695</v>
      </c>
      <c r="C2942" s="250" t="s">
        <v>232</v>
      </c>
      <c r="D2942" s="250" t="s">
        <v>244</v>
      </c>
      <c r="E2942" s="251" t="s">
        <v>5696</v>
      </c>
      <c r="F2942" s="0" t="n">
        <v>39.12</v>
      </c>
    </row>
    <row r="2943" customFormat="false" ht="15" hidden="false" customHeight="false" outlineLevel="0" collapsed="false">
      <c r="A2943" s="250" t="n">
        <v>40361</v>
      </c>
      <c r="B2943" s="250" t="s">
        <v>5697</v>
      </c>
      <c r="C2943" s="250" t="s">
        <v>232</v>
      </c>
      <c r="D2943" s="250" t="s">
        <v>244</v>
      </c>
      <c r="E2943" s="251" t="s">
        <v>5698</v>
      </c>
      <c r="F2943" s="0" t="n">
        <v>1.21</v>
      </c>
    </row>
    <row r="2944" customFormat="false" ht="15" hidden="false" customHeight="false" outlineLevel="0" collapsed="false">
      <c r="A2944" s="250" t="n">
        <v>40358</v>
      </c>
      <c r="B2944" s="250" t="s">
        <v>5699</v>
      </c>
      <c r="C2944" s="250" t="s">
        <v>232</v>
      </c>
      <c r="D2944" s="250" t="s">
        <v>244</v>
      </c>
      <c r="E2944" s="251" t="s">
        <v>5700</v>
      </c>
      <c r="F2944" s="0" t="n">
        <v>1.8</v>
      </c>
    </row>
    <row r="2945" customFormat="false" ht="15" hidden="false" customHeight="false" outlineLevel="0" collapsed="false">
      <c r="A2945" s="250" t="n">
        <v>40370</v>
      </c>
      <c r="B2945" s="250" t="s">
        <v>5701</v>
      </c>
      <c r="C2945" s="250" t="s">
        <v>232</v>
      </c>
      <c r="D2945" s="250" t="s">
        <v>244</v>
      </c>
      <c r="E2945" s="251" t="s">
        <v>5702</v>
      </c>
      <c r="F2945" s="0" t="n">
        <v>3.65</v>
      </c>
    </row>
    <row r="2946" customFormat="false" ht="15" hidden="false" customHeight="false" outlineLevel="0" collapsed="false">
      <c r="A2946" s="250" t="n">
        <v>40367</v>
      </c>
      <c r="B2946" s="250" t="s">
        <v>5703</v>
      </c>
      <c r="C2946" s="250" t="s">
        <v>232</v>
      </c>
      <c r="D2946" s="250" t="s">
        <v>244</v>
      </c>
      <c r="E2946" s="251" t="s">
        <v>958</v>
      </c>
      <c r="F2946" s="0" t="n">
        <v>7.49</v>
      </c>
    </row>
    <row r="2947" customFormat="false" ht="15" hidden="false" customHeight="false" outlineLevel="0" collapsed="false">
      <c r="A2947" s="250" t="n">
        <v>40373</v>
      </c>
      <c r="B2947" s="250" t="s">
        <v>5704</v>
      </c>
      <c r="C2947" s="250" t="s">
        <v>232</v>
      </c>
      <c r="D2947" s="250" t="s">
        <v>244</v>
      </c>
      <c r="E2947" s="251" t="s">
        <v>5705</v>
      </c>
      <c r="F2947" s="0" t="n">
        <v>10.31</v>
      </c>
    </row>
    <row r="2948" customFormat="false" ht="15" hidden="false" customHeight="false" outlineLevel="0" collapsed="false">
      <c r="A2948" s="250" t="n">
        <v>38947</v>
      </c>
      <c r="B2948" s="250" t="s">
        <v>5706</v>
      </c>
      <c r="C2948" s="250" t="s">
        <v>232</v>
      </c>
      <c r="D2948" s="250" t="s">
        <v>244</v>
      </c>
      <c r="E2948" s="251" t="s">
        <v>5707</v>
      </c>
      <c r="F2948" s="0" t="n">
        <v>20.89</v>
      </c>
    </row>
    <row r="2949" customFormat="false" ht="15" hidden="false" customHeight="false" outlineLevel="0" collapsed="false">
      <c r="A2949" s="250" t="n">
        <v>38948</v>
      </c>
      <c r="B2949" s="250" t="s">
        <v>5708</v>
      </c>
      <c r="C2949" s="250" t="s">
        <v>232</v>
      </c>
      <c r="D2949" s="250" t="s">
        <v>244</v>
      </c>
      <c r="E2949" s="251" t="s">
        <v>5709</v>
      </c>
      <c r="F2949" s="0" t="n">
        <v>89.76</v>
      </c>
    </row>
    <row r="2950" customFormat="false" ht="15" hidden="false" customHeight="false" outlineLevel="0" collapsed="false">
      <c r="A2950" s="250" t="n">
        <v>38949</v>
      </c>
      <c r="B2950" s="250" t="s">
        <v>5710</v>
      </c>
      <c r="C2950" s="250" t="s">
        <v>232</v>
      </c>
      <c r="D2950" s="250" t="s">
        <v>244</v>
      </c>
      <c r="E2950" s="251" t="s">
        <v>2794</v>
      </c>
      <c r="F2950" s="0" t="n">
        <v>100.87</v>
      </c>
    </row>
    <row r="2951" customFormat="false" ht="15" hidden="false" customHeight="false" outlineLevel="0" collapsed="false">
      <c r="A2951" s="250" t="n">
        <v>38951</v>
      </c>
      <c r="B2951" s="250" t="s">
        <v>5711</v>
      </c>
      <c r="C2951" s="250" t="s">
        <v>232</v>
      </c>
      <c r="D2951" s="250" t="s">
        <v>244</v>
      </c>
      <c r="E2951" s="251" t="s">
        <v>5712</v>
      </c>
      <c r="F2951" s="0" t="n">
        <v>266.52</v>
      </c>
    </row>
    <row r="2952" customFormat="false" ht="15" hidden="false" customHeight="false" outlineLevel="0" collapsed="false">
      <c r="A2952" s="250" t="n">
        <v>39312</v>
      </c>
      <c r="B2952" s="250" t="s">
        <v>5713</v>
      </c>
      <c r="C2952" s="250" t="s">
        <v>232</v>
      </c>
      <c r="D2952" s="250" t="s">
        <v>244</v>
      </c>
      <c r="E2952" s="251" t="s">
        <v>5714</v>
      </c>
      <c r="F2952" s="0" t="n">
        <v>242.01</v>
      </c>
    </row>
    <row r="2953" customFormat="false" ht="15" hidden="false" customHeight="false" outlineLevel="0" collapsed="false">
      <c r="A2953" s="250" t="n">
        <v>39313</v>
      </c>
      <c r="B2953" s="250" t="s">
        <v>5715</v>
      </c>
      <c r="C2953" s="250" t="s">
        <v>232</v>
      </c>
      <c r="D2953" s="250" t="s">
        <v>244</v>
      </c>
      <c r="E2953" s="251" t="s">
        <v>5716</v>
      </c>
      <c r="F2953" s="0" t="n">
        <v>1.87</v>
      </c>
    </row>
    <row r="2954" customFormat="false" ht="15" hidden="false" customHeight="false" outlineLevel="0" collapsed="false">
      <c r="A2954" s="250" t="n">
        <v>38950</v>
      </c>
      <c r="B2954" s="250" t="s">
        <v>5717</v>
      </c>
      <c r="C2954" s="250" t="s">
        <v>232</v>
      </c>
      <c r="D2954" s="250" t="s">
        <v>244</v>
      </c>
      <c r="E2954" s="251" t="s">
        <v>5718</v>
      </c>
      <c r="F2954" s="0" t="n">
        <v>3.6</v>
      </c>
    </row>
    <row r="2955" customFormat="false" ht="15" hidden="false" customHeight="false" outlineLevel="0" collapsed="false">
      <c r="A2955" s="250" t="n">
        <v>39314</v>
      </c>
      <c r="B2955" s="250" t="s">
        <v>5719</v>
      </c>
      <c r="C2955" s="250" t="s">
        <v>232</v>
      </c>
      <c r="D2955" s="250" t="s">
        <v>244</v>
      </c>
      <c r="E2955" s="251" t="s">
        <v>5720</v>
      </c>
      <c r="F2955" s="0" t="n">
        <v>7.23</v>
      </c>
    </row>
    <row r="2956" customFormat="false" ht="15" hidden="false" customHeight="false" outlineLevel="0" collapsed="false">
      <c r="A2956" s="250" t="n">
        <v>3907</v>
      </c>
      <c r="B2956" s="250" t="s">
        <v>5721</v>
      </c>
      <c r="C2956" s="250" t="s">
        <v>232</v>
      </c>
      <c r="D2956" s="250" t="s">
        <v>236</v>
      </c>
      <c r="E2956" s="251" t="s">
        <v>1454</v>
      </c>
      <c r="F2956" s="0" t="n">
        <v>15.96</v>
      </c>
    </row>
    <row r="2957" customFormat="false" ht="15" hidden="false" customHeight="false" outlineLevel="0" collapsed="false">
      <c r="A2957" s="250" t="n">
        <v>3889</v>
      </c>
      <c r="B2957" s="250" t="s">
        <v>5722</v>
      </c>
      <c r="C2957" s="250" t="s">
        <v>232</v>
      </c>
      <c r="D2957" s="250" t="s">
        <v>236</v>
      </c>
      <c r="E2957" s="251" t="s">
        <v>1231</v>
      </c>
      <c r="F2957" s="0" t="n">
        <v>20.25</v>
      </c>
    </row>
    <row r="2958" customFormat="false" ht="15" hidden="false" customHeight="false" outlineLevel="0" collapsed="false">
      <c r="A2958" s="250" t="n">
        <v>3868</v>
      </c>
      <c r="B2958" s="250" t="s">
        <v>5723</v>
      </c>
      <c r="C2958" s="250" t="s">
        <v>232</v>
      </c>
      <c r="D2958" s="250" t="s">
        <v>236</v>
      </c>
      <c r="E2958" s="251" t="s">
        <v>5724</v>
      </c>
      <c r="F2958" s="0" t="n">
        <v>33.07</v>
      </c>
    </row>
    <row r="2959" customFormat="false" ht="15" hidden="false" customHeight="false" outlineLevel="0" collapsed="false">
      <c r="A2959" s="250" t="n">
        <v>3869</v>
      </c>
      <c r="B2959" s="250" t="s">
        <v>5725</v>
      </c>
      <c r="C2959" s="250" t="s">
        <v>232</v>
      </c>
      <c r="D2959" s="250" t="s">
        <v>236</v>
      </c>
      <c r="E2959" s="251" t="s">
        <v>5726</v>
      </c>
      <c r="F2959" s="0" t="n">
        <v>108.4</v>
      </c>
    </row>
    <row r="2960" customFormat="false" ht="15" hidden="false" customHeight="false" outlineLevel="0" collapsed="false">
      <c r="A2960" s="250" t="n">
        <v>3872</v>
      </c>
      <c r="B2960" s="250" t="s">
        <v>5727</v>
      </c>
      <c r="C2960" s="250" t="s">
        <v>232</v>
      </c>
      <c r="D2960" s="250" t="s">
        <v>236</v>
      </c>
      <c r="E2960" s="251" t="s">
        <v>5728</v>
      </c>
      <c r="F2960" s="0" t="n">
        <v>165.97</v>
      </c>
    </row>
    <row r="2961" customFormat="false" ht="15" hidden="false" customHeight="false" outlineLevel="0" collapsed="false">
      <c r="A2961" s="250" t="n">
        <v>3850</v>
      </c>
      <c r="B2961" s="250" t="s">
        <v>5729</v>
      </c>
      <c r="C2961" s="250" t="s">
        <v>232</v>
      </c>
      <c r="D2961" s="250" t="s">
        <v>236</v>
      </c>
      <c r="E2961" s="251" t="s">
        <v>5730</v>
      </c>
      <c r="F2961" s="0" t="n">
        <v>39.51</v>
      </c>
    </row>
    <row r="2962" customFormat="false" ht="15" hidden="false" customHeight="false" outlineLevel="0" collapsed="false">
      <c r="A2962" s="250" t="n">
        <v>38023</v>
      </c>
      <c r="B2962" s="250" t="s">
        <v>5731</v>
      </c>
      <c r="C2962" s="250" t="s">
        <v>232</v>
      </c>
      <c r="D2962" s="250" t="s">
        <v>236</v>
      </c>
      <c r="E2962" s="251" t="s">
        <v>5732</v>
      </c>
      <c r="F2962" s="0" t="n">
        <v>87.21</v>
      </c>
    </row>
    <row r="2963" customFormat="false" ht="15" hidden="false" customHeight="false" outlineLevel="0" collapsed="false">
      <c r="A2963" s="250" t="n">
        <v>37986</v>
      </c>
      <c r="B2963" s="250" t="s">
        <v>5733</v>
      </c>
      <c r="C2963" s="250" t="s">
        <v>232</v>
      </c>
      <c r="D2963" s="250" t="s">
        <v>244</v>
      </c>
      <c r="E2963" s="251" t="s">
        <v>5734</v>
      </c>
      <c r="F2963" s="0" t="n">
        <v>155.56</v>
      </c>
    </row>
    <row r="2964" customFormat="false" ht="15" hidden="false" customHeight="false" outlineLevel="0" collapsed="false">
      <c r="A2964" s="250" t="n">
        <v>37987</v>
      </c>
      <c r="B2964" s="250" t="s">
        <v>5735</v>
      </c>
      <c r="C2964" s="250" t="s">
        <v>232</v>
      </c>
      <c r="D2964" s="250" t="s">
        <v>244</v>
      </c>
      <c r="E2964" s="251" t="s">
        <v>5736</v>
      </c>
      <c r="F2964" s="0" t="n">
        <v>283.34</v>
      </c>
    </row>
    <row r="2965" customFormat="false" ht="15" hidden="false" customHeight="false" outlineLevel="0" collapsed="false">
      <c r="A2965" s="250" t="n">
        <v>37988</v>
      </c>
      <c r="B2965" s="250" t="s">
        <v>5737</v>
      </c>
      <c r="C2965" s="250" t="s">
        <v>232</v>
      </c>
      <c r="D2965" s="250" t="s">
        <v>244</v>
      </c>
      <c r="E2965" s="251" t="s">
        <v>5738</v>
      </c>
      <c r="F2965" s="0" t="n">
        <v>388.89</v>
      </c>
    </row>
    <row r="2966" customFormat="false" ht="15" hidden="false" customHeight="false" outlineLevel="0" collapsed="false">
      <c r="A2966" s="250" t="n">
        <v>21120</v>
      </c>
      <c r="B2966" s="250" t="s">
        <v>5739</v>
      </c>
      <c r="C2966" s="250" t="s">
        <v>232</v>
      </c>
      <c r="D2966" s="250" t="s">
        <v>244</v>
      </c>
      <c r="E2966" s="251" t="s">
        <v>5740</v>
      </c>
      <c r="F2966" s="0" t="n">
        <v>28.16</v>
      </c>
    </row>
    <row r="2967" customFormat="false" ht="15" hidden="false" customHeight="false" outlineLevel="0" collapsed="false">
      <c r="A2967" s="250" t="n">
        <v>39318</v>
      </c>
      <c r="B2967" s="250" t="s">
        <v>5741</v>
      </c>
      <c r="C2967" s="250" t="s">
        <v>232</v>
      </c>
      <c r="D2967" s="250" t="s">
        <v>244</v>
      </c>
      <c r="E2967" s="251" t="s">
        <v>388</v>
      </c>
      <c r="F2967" s="0" t="n">
        <v>8.87</v>
      </c>
    </row>
    <row r="2968" customFormat="false" ht="15" hidden="false" customHeight="false" outlineLevel="0" collapsed="false">
      <c r="A2968" s="250" t="n">
        <v>20162</v>
      </c>
      <c r="B2968" s="250" t="s">
        <v>5742</v>
      </c>
      <c r="C2968" s="250" t="s">
        <v>232</v>
      </c>
      <c r="D2968" s="250" t="s">
        <v>236</v>
      </c>
      <c r="E2968" s="251" t="s">
        <v>5743</v>
      </c>
      <c r="F2968" s="0" t="n">
        <v>9.34</v>
      </c>
    </row>
    <row r="2969" customFormat="false" ht="15" hidden="false" customHeight="false" outlineLevel="0" collapsed="false">
      <c r="A2969" s="250" t="n">
        <v>40366</v>
      </c>
      <c r="B2969" s="250" t="s">
        <v>5744</v>
      </c>
      <c r="C2969" s="250" t="s">
        <v>232</v>
      </c>
      <c r="D2969" s="250" t="s">
        <v>244</v>
      </c>
      <c r="E2969" s="251" t="s">
        <v>5745</v>
      </c>
      <c r="F2969" s="0" t="n">
        <v>5.19</v>
      </c>
    </row>
    <row r="2970" customFormat="false" ht="15" hidden="false" customHeight="false" outlineLevel="0" collapsed="false">
      <c r="A2970" s="250" t="n">
        <v>40363</v>
      </c>
      <c r="B2970" s="250" t="s">
        <v>5746</v>
      </c>
      <c r="C2970" s="250" t="s">
        <v>232</v>
      </c>
      <c r="D2970" s="250" t="s">
        <v>244</v>
      </c>
      <c r="E2970" s="251" t="s">
        <v>1155</v>
      </c>
      <c r="F2970" s="0" t="n">
        <v>6.87</v>
      </c>
    </row>
    <row r="2971" customFormat="false" ht="15" hidden="false" customHeight="false" outlineLevel="0" collapsed="false">
      <c r="A2971" s="250" t="n">
        <v>40354</v>
      </c>
      <c r="B2971" s="250" t="s">
        <v>5747</v>
      </c>
      <c r="C2971" s="250" t="s">
        <v>232</v>
      </c>
      <c r="D2971" s="250" t="s">
        <v>244</v>
      </c>
      <c r="E2971" s="251" t="s">
        <v>5059</v>
      </c>
      <c r="F2971" s="0" t="n">
        <v>16.44</v>
      </c>
    </row>
    <row r="2972" customFormat="false" ht="15" hidden="false" customHeight="false" outlineLevel="0" collapsed="false">
      <c r="A2972" s="250" t="n">
        <v>40360</v>
      </c>
      <c r="B2972" s="250" t="s">
        <v>5748</v>
      </c>
      <c r="C2972" s="250" t="s">
        <v>232</v>
      </c>
      <c r="D2972" s="250" t="s">
        <v>244</v>
      </c>
      <c r="E2972" s="251" t="s">
        <v>5749</v>
      </c>
      <c r="F2972" s="0" t="n">
        <v>18.66</v>
      </c>
    </row>
    <row r="2973" customFormat="false" ht="15" hidden="false" customHeight="false" outlineLevel="0" collapsed="false">
      <c r="A2973" s="250" t="n">
        <v>40372</v>
      </c>
      <c r="B2973" s="250" t="s">
        <v>5750</v>
      </c>
      <c r="C2973" s="250" t="s">
        <v>232</v>
      </c>
      <c r="D2973" s="250" t="s">
        <v>244</v>
      </c>
      <c r="E2973" s="251" t="s">
        <v>5751</v>
      </c>
      <c r="F2973" s="0" t="n">
        <v>29.15</v>
      </c>
    </row>
    <row r="2974" customFormat="false" ht="15" hidden="false" customHeight="false" outlineLevel="0" collapsed="false">
      <c r="A2974" s="250" t="n">
        <v>40369</v>
      </c>
      <c r="B2974" s="250" t="s">
        <v>5752</v>
      </c>
      <c r="C2974" s="250" t="s">
        <v>232</v>
      </c>
      <c r="D2974" s="250" t="s">
        <v>244</v>
      </c>
      <c r="E2974" s="251" t="s">
        <v>5753</v>
      </c>
      <c r="F2974" s="0" t="n">
        <v>12.39</v>
      </c>
    </row>
    <row r="2975" customFormat="false" ht="15" hidden="false" customHeight="false" outlineLevel="0" collapsed="false">
      <c r="A2975" s="250" t="n">
        <v>40357</v>
      </c>
      <c r="B2975" s="250" t="s">
        <v>5754</v>
      </c>
      <c r="C2975" s="250" t="s">
        <v>232</v>
      </c>
      <c r="D2975" s="250" t="s">
        <v>244</v>
      </c>
      <c r="E2975" s="251" t="s">
        <v>5700</v>
      </c>
      <c r="F2975" s="0" t="n">
        <v>40.34</v>
      </c>
    </row>
    <row r="2976" customFormat="false" ht="15" hidden="false" customHeight="false" outlineLevel="0" collapsed="false">
      <c r="A2976" s="250" t="n">
        <v>40375</v>
      </c>
      <c r="B2976" s="250" t="s">
        <v>5755</v>
      </c>
      <c r="C2976" s="250" t="s">
        <v>232</v>
      </c>
      <c r="D2976" s="250" t="s">
        <v>244</v>
      </c>
      <c r="E2976" s="251" t="s">
        <v>5756</v>
      </c>
      <c r="F2976" s="0" t="n">
        <v>86.83</v>
      </c>
    </row>
    <row r="2977" customFormat="false" ht="15" hidden="false" customHeight="false" outlineLevel="0" collapsed="false">
      <c r="A2977" s="250" t="n">
        <v>1893</v>
      </c>
      <c r="B2977" s="250" t="s">
        <v>5757</v>
      </c>
      <c r="C2977" s="250" t="s">
        <v>232</v>
      </c>
      <c r="D2977" s="250" t="s">
        <v>236</v>
      </c>
      <c r="E2977" s="251" t="s">
        <v>2243</v>
      </c>
      <c r="F2977" s="0" t="n">
        <v>141.97</v>
      </c>
    </row>
    <row r="2978" customFormat="false" ht="15" hidden="false" customHeight="false" outlineLevel="0" collapsed="false">
      <c r="A2978" s="250" t="n">
        <v>1902</v>
      </c>
      <c r="B2978" s="250" t="s">
        <v>5758</v>
      </c>
      <c r="C2978" s="250" t="s">
        <v>232</v>
      </c>
      <c r="D2978" s="250" t="s">
        <v>236</v>
      </c>
      <c r="E2978" s="251" t="s">
        <v>3290</v>
      </c>
      <c r="F2978" s="0" t="n">
        <v>237.32</v>
      </c>
    </row>
    <row r="2979" customFormat="false" ht="15" hidden="false" customHeight="false" outlineLevel="0" collapsed="false">
      <c r="A2979" s="250" t="n">
        <v>1901</v>
      </c>
      <c r="B2979" s="250" t="s">
        <v>5759</v>
      </c>
      <c r="C2979" s="250" t="s">
        <v>232</v>
      </c>
      <c r="D2979" s="250" t="s">
        <v>236</v>
      </c>
      <c r="E2979" s="251" t="s">
        <v>1417</v>
      </c>
      <c r="F2979" s="0" t="n">
        <v>4.11</v>
      </c>
    </row>
    <row r="2980" customFormat="false" ht="15" hidden="false" customHeight="false" outlineLevel="0" collapsed="false">
      <c r="A2980" s="250" t="n">
        <v>1892</v>
      </c>
      <c r="B2980" s="250" t="s">
        <v>5760</v>
      </c>
      <c r="C2980" s="250" t="s">
        <v>232</v>
      </c>
      <c r="D2980" s="250" t="s">
        <v>236</v>
      </c>
      <c r="E2980" s="251" t="s">
        <v>414</v>
      </c>
      <c r="F2980" s="0" t="n">
        <v>6.24</v>
      </c>
    </row>
    <row r="2981" customFormat="false" ht="15" hidden="false" customHeight="false" outlineLevel="0" collapsed="false">
      <c r="A2981" s="250" t="n">
        <v>1907</v>
      </c>
      <c r="B2981" s="250" t="s">
        <v>5761</v>
      </c>
      <c r="C2981" s="250" t="s">
        <v>232</v>
      </c>
      <c r="D2981" s="250" t="s">
        <v>236</v>
      </c>
      <c r="E2981" s="251" t="s">
        <v>1040</v>
      </c>
      <c r="F2981" s="0" t="n">
        <v>8.74</v>
      </c>
    </row>
    <row r="2982" customFormat="false" ht="15" hidden="false" customHeight="false" outlineLevel="0" collapsed="false">
      <c r="A2982" s="250" t="n">
        <v>1894</v>
      </c>
      <c r="B2982" s="250" t="s">
        <v>5762</v>
      </c>
      <c r="C2982" s="250" t="s">
        <v>232</v>
      </c>
      <c r="D2982" s="250" t="s">
        <v>236</v>
      </c>
      <c r="E2982" s="251" t="s">
        <v>5763</v>
      </c>
      <c r="F2982" s="0" t="n">
        <v>15.1</v>
      </c>
    </row>
    <row r="2983" customFormat="false" ht="15" hidden="false" customHeight="false" outlineLevel="0" collapsed="false">
      <c r="A2983" s="250" t="n">
        <v>1891</v>
      </c>
      <c r="B2983" s="250" t="s">
        <v>5764</v>
      </c>
      <c r="C2983" s="250" t="s">
        <v>232</v>
      </c>
      <c r="D2983" s="250" t="s">
        <v>236</v>
      </c>
      <c r="E2983" s="251" t="s">
        <v>5765</v>
      </c>
      <c r="F2983" s="0" t="n">
        <v>21.15</v>
      </c>
    </row>
    <row r="2984" customFormat="false" ht="15" hidden="false" customHeight="false" outlineLevel="0" collapsed="false">
      <c r="A2984" s="250" t="n">
        <v>1896</v>
      </c>
      <c r="B2984" s="250" t="s">
        <v>5766</v>
      </c>
      <c r="C2984" s="250" t="s">
        <v>232</v>
      </c>
      <c r="D2984" s="250" t="s">
        <v>236</v>
      </c>
      <c r="E2984" s="251" t="s">
        <v>5767</v>
      </c>
      <c r="F2984" s="0" t="n">
        <v>39.21</v>
      </c>
    </row>
    <row r="2985" customFormat="false" ht="15" hidden="false" customHeight="false" outlineLevel="0" collapsed="false">
      <c r="A2985" s="250" t="n">
        <v>1895</v>
      </c>
      <c r="B2985" s="250" t="s">
        <v>5768</v>
      </c>
      <c r="C2985" s="250" t="s">
        <v>232</v>
      </c>
      <c r="D2985" s="250" t="s">
        <v>236</v>
      </c>
      <c r="E2985" s="251" t="s">
        <v>1052</v>
      </c>
      <c r="F2985" s="0" t="n">
        <v>11.27</v>
      </c>
    </row>
    <row r="2986" customFormat="false" ht="15" hidden="false" customHeight="false" outlineLevel="0" collapsed="false">
      <c r="A2986" s="250" t="n">
        <v>2641</v>
      </c>
      <c r="B2986" s="250" t="s">
        <v>5769</v>
      </c>
      <c r="C2986" s="250" t="s">
        <v>232</v>
      </c>
      <c r="D2986" s="250" t="s">
        <v>236</v>
      </c>
      <c r="E2986" s="251" t="s">
        <v>5770</v>
      </c>
      <c r="F2986" s="0" t="n">
        <v>24.63</v>
      </c>
    </row>
    <row r="2987" customFormat="false" ht="15" hidden="false" customHeight="false" outlineLevel="0" collapsed="false">
      <c r="A2987" s="250" t="n">
        <v>2636</v>
      </c>
      <c r="B2987" s="250" t="s">
        <v>5771</v>
      </c>
      <c r="C2987" s="250" t="s">
        <v>232</v>
      </c>
      <c r="D2987" s="250" t="s">
        <v>236</v>
      </c>
      <c r="E2987" s="251" t="s">
        <v>5772</v>
      </c>
      <c r="F2987" s="0" t="n">
        <v>15.87</v>
      </c>
    </row>
    <row r="2988" customFormat="false" ht="15" hidden="false" customHeight="false" outlineLevel="0" collapsed="false">
      <c r="A2988" s="250" t="n">
        <v>2637</v>
      </c>
      <c r="B2988" s="250" t="s">
        <v>5773</v>
      </c>
      <c r="C2988" s="250" t="s">
        <v>232</v>
      </c>
      <c r="D2988" s="250" t="s">
        <v>236</v>
      </c>
      <c r="E2988" s="251" t="s">
        <v>5734</v>
      </c>
      <c r="F2988" s="0" t="n">
        <v>51.28</v>
      </c>
    </row>
    <row r="2989" customFormat="false" ht="15" hidden="false" customHeight="false" outlineLevel="0" collapsed="false">
      <c r="A2989" s="250" t="n">
        <v>2638</v>
      </c>
      <c r="B2989" s="250" t="s">
        <v>5774</v>
      </c>
      <c r="C2989" s="250" t="s">
        <v>232</v>
      </c>
      <c r="D2989" s="250" t="s">
        <v>236</v>
      </c>
      <c r="E2989" s="251" t="s">
        <v>613</v>
      </c>
      <c r="F2989" s="0" t="n">
        <v>8.38</v>
      </c>
    </row>
    <row r="2990" customFormat="false" ht="15" hidden="false" customHeight="false" outlineLevel="0" collapsed="false">
      <c r="A2990" s="250" t="n">
        <v>2639</v>
      </c>
      <c r="B2990" s="250" t="s">
        <v>5775</v>
      </c>
      <c r="C2990" s="250" t="s">
        <v>232</v>
      </c>
      <c r="D2990" s="250" t="s">
        <v>236</v>
      </c>
      <c r="E2990" s="251" t="s">
        <v>5776</v>
      </c>
      <c r="F2990" s="0" t="n">
        <v>10.4</v>
      </c>
    </row>
    <row r="2991" customFormat="false" ht="15" hidden="false" customHeight="false" outlineLevel="0" collapsed="false">
      <c r="A2991" s="250" t="n">
        <v>2644</v>
      </c>
      <c r="B2991" s="250" t="s">
        <v>5777</v>
      </c>
      <c r="C2991" s="250" t="s">
        <v>232</v>
      </c>
      <c r="D2991" s="250" t="s">
        <v>236</v>
      </c>
      <c r="E2991" s="251" t="s">
        <v>5637</v>
      </c>
      <c r="F2991" s="0" t="n">
        <v>6.32</v>
      </c>
    </row>
    <row r="2992" customFormat="false" ht="15" hidden="false" customHeight="false" outlineLevel="0" collapsed="false">
      <c r="A2992" s="250" t="n">
        <v>2643</v>
      </c>
      <c r="B2992" s="250" t="s">
        <v>5778</v>
      </c>
      <c r="C2992" s="250" t="s">
        <v>232</v>
      </c>
      <c r="D2992" s="250" t="s">
        <v>236</v>
      </c>
      <c r="E2992" s="251" t="s">
        <v>5779</v>
      </c>
      <c r="F2992" s="0" t="n">
        <v>6.87</v>
      </c>
    </row>
    <row r="2993" customFormat="false" ht="15" hidden="false" customHeight="false" outlineLevel="0" collapsed="false">
      <c r="A2993" s="250" t="n">
        <v>2640</v>
      </c>
      <c r="B2993" s="250" t="s">
        <v>5780</v>
      </c>
      <c r="C2993" s="250" t="s">
        <v>232</v>
      </c>
      <c r="D2993" s="250" t="s">
        <v>236</v>
      </c>
      <c r="E2993" s="251" t="s">
        <v>5781</v>
      </c>
      <c r="F2993" s="0" t="n">
        <v>6.68</v>
      </c>
    </row>
    <row r="2994" customFormat="false" ht="15" hidden="false" customHeight="false" outlineLevel="0" collapsed="false">
      <c r="A2994" s="250" t="n">
        <v>2642</v>
      </c>
      <c r="B2994" s="250" t="s">
        <v>5782</v>
      </c>
      <c r="C2994" s="250" t="s">
        <v>232</v>
      </c>
      <c r="D2994" s="250" t="s">
        <v>236</v>
      </c>
      <c r="E2994" s="251" t="s">
        <v>5783</v>
      </c>
      <c r="F2994" s="0" t="n">
        <v>13.77</v>
      </c>
    </row>
    <row r="2995" customFormat="false" ht="15" hidden="false" customHeight="false" outlineLevel="0" collapsed="false">
      <c r="A2995" s="250" t="n">
        <v>38943</v>
      </c>
      <c r="B2995" s="250" t="s">
        <v>5784</v>
      </c>
      <c r="C2995" s="250" t="s">
        <v>232</v>
      </c>
      <c r="D2995" s="250" t="s">
        <v>244</v>
      </c>
      <c r="E2995" s="251" t="s">
        <v>4806</v>
      </c>
      <c r="F2995" s="0" t="n">
        <v>11.25</v>
      </c>
    </row>
    <row r="2996" customFormat="false" ht="15" hidden="false" customHeight="false" outlineLevel="0" collapsed="false">
      <c r="A2996" s="250" t="n">
        <v>38944</v>
      </c>
      <c r="B2996" s="250" t="s">
        <v>5785</v>
      </c>
      <c r="C2996" s="250" t="s">
        <v>232</v>
      </c>
      <c r="D2996" s="250" t="s">
        <v>244</v>
      </c>
      <c r="E2996" s="251" t="s">
        <v>5786</v>
      </c>
      <c r="F2996" s="0" t="n">
        <v>3.64</v>
      </c>
    </row>
    <row r="2997" customFormat="false" ht="15" hidden="false" customHeight="false" outlineLevel="0" collapsed="false">
      <c r="A2997" s="250" t="n">
        <v>38945</v>
      </c>
      <c r="B2997" s="250" t="s">
        <v>5787</v>
      </c>
      <c r="C2997" s="250" t="s">
        <v>232</v>
      </c>
      <c r="D2997" s="250" t="s">
        <v>244</v>
      </c>
      <c r="E2997" s="251" t="s">
        <v>5788</v>
      </c>
      <c r="F2997" s="0" t="n">
        <v>8.05</v>
      </c>
    </row>
    <row r="2998" customFormat="false" ht="15" hidden="false" customHeight="false" outlineLevel="0" collapsed="false">
      <c r="A2998" s="250" t="n">
        <v>38946</v>
      </c>
      <c r="B2998" s="250" t="s">
        <v>5789</v>
      </c>
      <c r="C2998" s="250" t="s">
        <v>232</v>
      </c>
      <c r="D2998" s="250" t="s">
        <v>244</v>
      </c>
      <c r="E2998" s="251" t="s">
        <v>2788</v>
      </c>
      <c r="F2998" s="0" t="n">
        <v>38.49</v>
      </c>
    </row>
    <row r="2999" customFormat="false" ht="15" hidden="false" customHeight="false" outlineLevel="0" collapsed="false">
      <c r="A2999" s="250" t="n">
        <v>39308</v>
      </c>
      <c r="B2999" s="250" t="s">
        <v>5790</v>
      </c>
      <c r="C2999" s="250" t="s">
        <v>232</v>
      </c>
      <c r="D2999" s="250" t="s">
        <v>244</v>
      </c>
      <c r="E2999" s="251" t="s">
        <v>5791</v>
      </c>
      <c r="F2999" s="0" t="n">
        <v>21.1</v>
      </c>
    </row>
    <row r="3000" customFormat="false" ht="15" hidden="false" customHeight="false" outlineLevel="0" collapsed="false">
      <c r="A3000" s="250" t="n">
        <v>39309</v>
      </c>
      <c r="B3000" s="250" t="s">
        <v>5792</v>
      </c>
      <c r="C3000" s="250" t="s">
        <v>232</v>
      </c>
      <c r="D3000" s="250" t="s">
        <v>244</v>
      </c>
      <c r="E3000" s="251" t="s">
        <v>558</v>
      </c>
      <c r="F3000" s="0" t="n">
        <v>4.95</v>
      </c>
    </row>
    <row r="3001" customFormat="false" ht="15" hidden="false" customHeight="false" outlineLevel="0" collapsed="false">
      <c r="A3001" s="250" t="n">
        <v>39310</v>
      </c>
      <c r="B3001" s="250" t="s">
        <v>5793</v>
      </c>
      <c r="C3001" s="250" t="s">
        <v>232</v>
      </c>
      <c r="D3001" s="250" t="s">
        <v>244</v>
      </c>
      <c r="E3001" s="251" t="s">
        <v>5794</v>
      </c>
      <c r="F3001" s="0" t="n">
        <v>58.06</v>
      </c>
    </row>
    <row r="3002" customFormat="false" ht="15" hidden="false" customHeight="false" outlineLevel="0" collapsed="false">
      <c r="A3002" s="250" t="n">
        <v>39311</v>
      </c>
      <c r="B3002" s="250" t="s">
        <v>5795</v>
      </c>
      <c r="C3002" s="250" t="s">
        <v>232</v>
      </c>
      <c r="D3002" s="250" t="s">
        <v>244</v>
      </c>
      <c r="E3002" s="251" t="s">
        <v>5796</v>
      </c>
      <c r="F3002" s="0" t="n">
        <v>91.56</v>
      </c>
    </row>
    <row r="3003" customFormat="false" ht="15" hidden="false" customHeight="false" outlineLevel="0" collapsed="false">
      <c r="A3003" s="250" t="n">
        <v>39855</v>
      </c>
      <c r="B3003" s="250" t="s">
        <v>5797</v>
      </c>
      <c r="C3003" s="250" t="s">
        <v>232</v>
      </c>
      <c r="D3003" s="250" t="s">
        <v>244</v>
      </c>
      <c r="E3003" s="251" t="s">
        <v>730</v>
      </c>
      <c r="F3003" s="0" t="n">
        <v>166.8</v>
      </c>
    </row>
    <row r="3004" customFormat="false" ht="15" hidden="false" customHeight="false" outlineLevel="0" collapsed="false">
      <c r="A3004" s="250" t="n">
        <v>39856</v>
      </c>
      <c r="B3004" s="250" t="s">
        <v>5798</v>
      </c>
      <c r="C3004" s="250" t="s">
        <v>232</v>
      </c>
      <c r="D3004" s="250" t="s">
        <v>244</v>
      </c>
      <c r="E3004" s="251" t="s">
        <v>5799</v>
      </c>
      <c r="F3004" s="0" t="n">
        <v>275.12</v>
      </c>
    </row>
    <row r="3005" customFormat="false" ht="15" hidden="false" customHeight="false" outlineLevel="0" collapsed="false">
      <c r="A3005" s="250" t="n">
        <v>39857</v>
      </c>
      <c r="B3005" s="250" t="s">
        <v>5800</v>
      </c>
      <c r="C3005" s="250" t="s">
        <v>232</v>
      </c>
      <c r="D3005" s="250" t="s">
        <v>244</v>
      </c>
      <c r="E3005" s="251" t="s">
        <v>5560</v>
      </c>
      <c r="F3005" s="0" t="n">
        <v>0.4</v>
      </c>
    </row>
    <row r="3006" customFormat="false" ht="15" hidden="false" customHeight="false" outlineLevel="0" collapsed="false">
      <c r="A3006" s="250" t="n">
        <v>39858</v>
      </c>
      <c r="B3006" s="250" t="s">
        <v>5801</v>
      </c>
      <c r="C3006" s="250" t="s">
        <v>232</v>
      </c>
      <c r="D3006" s="250" t="s">
        <v>244</v>
      </c>
      <c r="E3006" s="251" t="s">
        <v>5802</v>
      </c>
      <c r="F3006" s="0" t="n">
        <v>0.45</v>
      </c>
    </row>
    <row r="3007" customFormat="false" ht="15" hidden="false" customHeight="false" outlineLevel="0" collapsed="false">
      <c r="A3007" s="250" t="n">
        <v>39859</v>
      </c>
      <c r="B3007" s="250" t="s">
        <v>5803</v>
      </c>
      <c r="C3007" s="250" t="s">
        <v>232</v>
      </c>
      <c r="D3007" s="250" t="s">
        <v>244</v>
      </c>
      <c r="E3007" s="251" t="s">
        <v>5804</v>
      </c>
      <c r="F3007" s="0" t="n">
        <v>0.73</v>
      </c>
    </row>
    <row r="3008" customFormat="false" ht="15" hidden="false" customHeight="false" outlineLevel="0" collapsed="false">
      <c r="A3008" s="250" t="n">
        <v>39860</v>
      </c>
      <c r="B3008" s="250" t="s">
        <v>5805</v>
      </c>
      <c r="C3008" s="250" t="s">
        <v>232</v>
      </c>
      <c r="D3008" s="250" t="s">
        <v>244</v>
      </c>
      <c r="E3008" s="251" t="s">
        <v>5806</v>
      </c>
      <c r="F3008" s="0" t="n">
        <v>20.83</v>
      </c>
    </row>
    <row r="3009" customFormat="false" ht="15" hidden="false" customHeight="false" outlineLevel="0" collapsed="false">
      <c r="A3009" s="250" t="n">
        <v>39861</v>
      </c>
      <c r="B3009" s="250" t="s">
        <v>5807</v>
      </c>
      <c r="C3009" s="250" t="s">
        <v>232</v>
      </c>
      <c r="D3009" s="250" t="s">
        <v>244</v>
      </c>
      <c r="E3009" s="251" t="s">
        <v>5568</v>
      </c>
      <c r="F3009" s="0" t="n">
        <v>11.75</v>
      </c>
    </row>
    <row r="3010" customFormat="false" ht="15" hidden="false" customHeight="false" outlineLevel="0" collapsed="false">
      <c r="A3010" s="250" t="n">
        <v>38447</v>
      </c>
      <c r="B3010" s="250" t="s">
        <v>5808</v>
      </c>
      <c r="C3010" s="250" t="s">
        <v>232</v>
      </c>
      <c r="D3010" s="250" t="s">
        <v>244</v>
      </c>
      <c r="E3010" s="251" t="s">
        <v>5809</v>
      </c>
      <c r="F3010" s="0" t="n">
        <v>11.75</v>
      </c>
    </row>
    <row r="3011" customFormat="false" ht="15" hidden="false" customHeight="false" outlineLevel="0" collapsed="false">
      <c r="A3011" s="250" t="n">
        <v>36320</v>
      </c>
      <c r="B3011" s="250" t="s">
        <v>5810</v>
      </c>
      <c r="C3011" s="250" t="s">
        <v>232</v>
      </c>
      <c r="D3011" s="250" t="s">
        <v>244</v>
      </c>
      <c r="E3011" s="251" t="s">
        <v>4938</v>
      </c>
      <c r="F3011" s="0" t="n">
        <v>8.1</v>
      </c>
    </row>
    <row r="3012" customFormat="false" ht="15" hidden="false" customHeight="false" outlineLevel="0" collapsed="false">
      <c r="A3012" s="250" t="n">
        <v>36324</v>
      </c>
      <c r="B3012" s="250" t="s">
        <v>5811</v>
      </c>
      <c r="C3012" s="250" t="s">
        <v>232</v>
      </c>
      <c r="D3012" s="250" t="s">
        <v>244</v>
      </c>
      <c r="E3012" s="251" t="s">
        <v>5812</v>
      </c>
      <c r="F3012" s="0" t="n">
        <v>14.63</v>
      </c>
    </row>
    <row r="3013" customFormat="false" ht="15" hidden="false" customHeight="false" outlineLevel="0" collapsed="false">
      <c r="A3013" s="250" t="n">
        <v>38441</v>
      </c>
      <c r="B3013" s="250" t="s">
        <v>5813</v>
      </c>
      <c r="C3013" s="250" t="s">
        <v>232</v>
      </c>
      <c r="D3013" s="250" t="s">
        <v>244</v>
      </c>
      <c r="E3013" s="251" t="s">
        <v>3928</v>
      </c>
      <c r="F3013" s="0" t="n">
        <v>13.46</v>
      </c>
    </row>
    <row r="3014" customFormat="false" ht="15" hidden="false" customHeight="false" outlineLevel="0" collapsed="false">
      <c r="A3014" s="250" t="n">
        <v>38442</v>
      </c>
      <c r="B3014" s="250" t="s">
        <v>5814</v>
      </c>
      <c r="C3014" s="250" t="s">
        <v>232</v>
      </c>
      <c r="D3014" s="250" t="s">
        <v>244</v>
      </c>
      <c r="E3014" s="251" t="s">
        <v>5815</v>
      </c>
      <c r="F3014" s="0" t="n">
        <v>14.63</v>
      </c>
    </row>
    <row r="3015" customFormat="false" ht="15" hidden="false" customHeight="false" outlineLevel="0" collapsed="false">
      <c r="A3015" s="250" t="n">
        <v>38443</v>
      </c>
      <c r="B3015" s="250" t="s">
        <v>5816</v>
      </c>
      <c r="C3015" s="250" t="s">
        <v>232</v>
      </c>
      <c r="D3015" s="250" t="s">
        <v>244</v>
      </c>
      <c r="E3015" s="251" t="s">
        <v>5817</v>
      </c>
      <c r="F3015" s="0" t="n">
        <v>14.63</v>
      </c>
    </row>
    <row r="3016" customFormat="false" ht="15" hidden="false" customHeight="false" outlineLevel="0" collapsed="false">
      <c r="A3016" s="250" t="n">
        <v>38444</v>
      </c>
      <c r="B3016" s="250" t="s">
        <v>5818</v>
      </c>
      <c r="C3016" s="250" t="s">
        <v>232</v>
      </c>
      <c r="D3016" s="250" t="s">
        <v>244</v>
      </c>
      <c r="E3016" s="251" t="s">
        <v>2477</v>
      </c>
      <c r="F3016" s="0" t="n">
        <v>12.07</v>
      </c>
    </row>
    <row r="3017" customFormat="false" ht="15" hidden="false" customHeight="false" outlineLevel="0" collapsed="false">
      <c r="A3017" s="250" t="n">
        <v>38445</v>
      </c>
      <c r="B3017" s="250" t="s">
        <v>5819</v>
      </c>
      <c r="C3017" s="250" t="s">
        <v>232</v>
      </c>
      <c r="D3017" s="250" t="s">
        <v>244</v>
      </c>
      <c r="E3017" s="251" t="s">
        <v>5820</v>
      </c>
      <c r="F3017" s="0" t="n">
        <v>12.08</v>
      </c>
    </row>
    <row r="3018" customFormat="false" ht="15" hidden="false" customHeight="false" outlineLevel="0" collapsed="false">
      <c r="A3018" s="250" t="n">
        <v>38446</v>
      </c>
      <c r="B3018" s="250" t="s">
        <v>5821</v>
      </c>
      <c r="C3018" s="250" t="s">
        <v>232</v>
      </c>
      <c r="D3018" s="250" t="s">
        <v>244</v>
      </c>
      <c r="E3018" s="251" t="s">
        <v>5822</v>
      </c>
      <c r="F3018" s="0" t="n">
        <v>12.07</v>
      </c>
    </row>
    <row r="3019" customFormat="false" ht="15" hidden="false" customHeight="false" outlineLevel="0" collapsed="false">
      <c r="A3019" s="250" t="n">
        <v>3867</v>
      </c>
      <c r="B3019" s="250" t="s">
        <v>5823</v>
      </c>
      <c r="C3019" s="250" t="s">
        <v>232</v>
      </c>
      <c r="D3019" s="250" t="s">
        <v>236</v>
      </c>
      <c r="E3019" s="251" t="s">
        <v>5824</v>
      </c>
      <c r="F3019" s="0" t="n">
        <v>7.96</v>
      </c>
    </row>
    <row r="3020" customFormat="false" ht="15" hidden="false" customHeight="false" outlineLevel="0" collapsed="false">
      <c r="A3020" s="250" t="n">
        <v>3861</v>
      </c>
      <c r="B3020" s="250" t="s">
        <v>5825</v>
      </c>
      <c r="C3020" s="250" t="s">
        <v>232</v>
      </c>
      <c r="D3020" s="250" t="s">
        <v>236</v>
      </c>
      <c r="E3020" s="251" t="s">
        <v>4081</v>
      </c>
      <c r="F3020" s="0" t="n">
        <v>8.11</v>
      </c>
    </row>
    <row r="3021" customFormat="false" ht="15" hidden="false" customHeight="false" outlineLevel="0" collapsed="false">
      <c r="A3021" s="250" t="n">
        <v>3904</v>
      </c>
      <c r="B3021" s="250" t="s">
        <v>5826</v>
      </c>
      <c r="C3021" s="250" t="s">
        <v>232</v>
      </c>
      <c r="D3021" s="250" t="s">
        <v>236</v>
      </c>
      <c r="E3021" s="251" t="s">
        <v>5827</v>
      </c>
      <c r="F3021" s="0" t="n">
        <v>41.09</v>
      </c>
    </row>
    <row r="3022" customFormat="false" ht="15" hidden="false" customHeight="false" outlineLevel="0" collapsed="false">
      <c r="A3022" s="250" t="n">
        <v>3903</v>
      </c>
      <c r="B3022" s="250" t="s">
        <v>5828</v>
      </c>
      <c r="C3022" s="250" t="s">
        <v>232</v>
      </c>
      <c r="D3022" s="250" t="s">
        <v>236</v>
      </c>
      <c r="E3022" s="251" t="s">
        <v>2040</v>
      </c>
      <c r="F3022" s="0" t="n">
        <v>41.09</v>
      </c>
    </row>
    <row r="3023" customFormat="false" ht="15" hidden="false" customHeight="false" outlineLevel="0" collapsed="false">
      <c r="A3023" s="250" t="n">
        <v>3862</v>
      </c>
      <c r="B3023" s="250" t="s">
        <v>5829</v>
      </c>
      <c r="C3023" s="250" t="s">
        <v>232</v>
      </c>
      <c r="D3023" s="250" t="s">
        <v>236</v>
      </c>
      <c r="E3023" s="251" t="s">
        <v>3231</v>
      </c>
      <c r="F3023" s="0" t="n">
        <v>23.43</v>
      </c>
    </row>
    <row r="3024" customFormat="false" ht="15" hidden="false" customHeight="false" outlineLevel="0" collapsed="false">
      <c r="A3024" s="250" t="n">
        <v>3863</v>
      </c>
      <c r="B3024" s="250" t="s">
        <v>5830</v>
      </c>
      <c r="C3024" s="250" t="s">
        <v>232</v>
      </c>
      <c r="D3024" s="250" t="s">
        <v>236</v>
      </c>
      <c r="E3024" s="251" t="s">
        <v>5831</v>
      </c>
      <c r="F3024" s="0" t="n">
        <v>23.43</v>
      </c>
    </row>
    <row r="3025" customFormat="false" ht="15" hidden="false" customHeight="false" outlineLevel="0" collapsed="false">
      <c r="A3025" s="250" t="n">
        <v>3864</v>
      </c>
      <c r="B3025" s="250" t="s">
        <v>5832</v>
      </c>
      <c r="C3025" s="250" t="s">
        <v>232</v>
      </c>
      <c r="D3025" s="250" t="s">
        <v>236</v>
      </c>
      <c r="E3025" s="251" t="s">
        <v>5833</v>
      </c>
      <c r="F3025" s="0" t="n">
        <v>23.43</v>
      </c>
    </row>
    <row r="3026" customFormat="false" ht="15" hidden="false" customHeight="false" outlineLevel="0" collapsed="false">
      <c r="A3026" s="250" t="n">
        <v>3865</v>
      </c>
      <c r="B3026" s="250" t="s">
        <v>5834</v>
      </c>
      <c r="C3026" s="250" t="s">
        <v>232</v>
      </c>
      <c r="D3026" s="250" t="s">
        <v>236</v>
      </c>
      <c r="E3026" s="251" t="s">
        <v>5019</v>
      </c>
      <c r="F3026" s="0" t="n">
        <v>5.75</v>
      </c>
    </row>
    <row r="3027" customFormat="false" ht="15" hidden="false" customHeight="false" outlineLevel="0" collapsed="false">
      <c r="A3027" s="250" t="n">
        <v>3866</v>
      </c>
      <c r="B3027" s="250" t="s">
        <v>5835</v>
      </c>
      <c r="C3027" s="250" t="s">
        <v>232</v>
      </c>
      <c r="D3027" s="250" t="s">
        <v>236</v>
      </c>
      <c r="E3027" s="251" t="s">
        <v>5836</v>
      </c>
      <c r="F3027" s="0" t="n">
        <v>62.61</v>
      </c>
    </row>
    <row r="3028" customFormat="false" ht="15" hidden="false" customHeight="false" outlineLevel="0" collapsed="false">
      <c r="A3028" s="250" t="n">
        <v>3902</v>
      </c>
      <c r="B3028" s="250" t="s">
        <v>5837</v>
      </c>
      <c r="C3028" s="250" t="s">
        <v>232</v>
      </c>
      <c r="D3028" s="250" t="s">
        <v>236</v>
      </c>
      <c r="E3028" s="251" t="s">
        <v>5838</v>
      </c>
      <c r="F3028" s="0" t="n">
        <v>62.61</v>
      </c>
    </row>
    <row r="3029" customFormat="false" ht="15" hidden="false" customHeight="false" outlineLevel="0" collapsed="false">
      <c r="A3029" s="250" t="n">
        <v>3878</v>
      </c>
      <c r="B3029" s="250" t="s">
        <v>5839</v>
      </c>
      <c r="C3029" s="250" t="s">
        <v>232</v>
      </c>
      <c r="D3029" s="250" t="s">
        <v>236</v>
      </c>
      <c r="E3029" s="251" t="s">
        <v>5840</v>
      </c>
      <c r="F3029" s="0" t="n">
        <v>62.61</v>
      </c>
    </row>
    <row r="3030" customFormat="false" ht="15" hidden="false" customHeight="false" outlineLevel="0" collapsed="false">
      <c r="A3030" s="250" t="n">
        <v>3877</v>
      </c>
      <c r="B3030" s="250" t="s">
        <v>5841</v>
      </c>
      <c r="C3030" s="250" t="s">
        <v>232</v>
      </c>
      <c r="D3030" s="250" t="s">
        <v>236</v>
      </c>
      <c r="E3030" s="251" t="s">
        <v>5842</v>
      </c>
      <c r="F3030" s="0" t="n">
        <v>108.11</v>
      </c>
    </row>
    <row r="3031" customFormat="false" ht="15" hidden="false" customHeight="false" outlineLevel="0" collapsed="false">
      <c r="A3031" s="250" t="n">
        <v>3879</v>
      </c>
      <c r="B3031" s="250" t="s">
        <v>5843</v>
      </c>
      <c r="C3031" s="250" t="s">
        <v>232</v>
      </c>
      <c r="D3031" s="250" t="s">
        <v>236</v>
      </c>
      <c r="E3031" s="251" t="s">
        <v>5844</v>
      </c>
      <c r="F3031" s="0" t="n">
        <v>108.11</v>
      </c>
    </row>
    <row r="3032" customFormat="false" ht="15" hidden="false" customHeight="false" outlineLevel="0" collapsed="false">
      <c r="A3032" s="250" t="n">
        <v>3880</v>
      </c>
      <c r="B3032" s="250" t="s">
        <v>5845</v>
      </c>
      <c r="C3032" s="250" t="s">
        <v>232</v>
      </c>
      <c r="D3032" s="250" t="s">
        <v>236</v>
      </c>
      <c r="E3032" s="251" t="s">
        <v>5846</v>
      </c>
      <c r="F3032" s="0" t="n">
        <v>108.11</v>
      </c>
    </row>
    <row r="3033" customFormat="false" ht="15" hidden="false" customHeight="false" outlineLevel="0" collapsed="false">
      <c r="A3033" s="250" t="n">
        <v>12892</v>
      </c>
      <c r="B3033" s="250" t="s">
        <v>5847</v>
      </c>
      <c r="C3033" s="250" t="s">
        <v>1111</v>
      </c>
      <c r="D3033" s="250" t="s">
        <v>236</v>
      </c>
      <c r="E3033" s="251" t="s">
        <v>1610</v>
      </c>
      <c r="F3033" s="0" t="n">
        <v>7.47</v>
      </c>
    </row>
    <row r="3034" customFormat="false" ht="15" hidden="false" customHeight="false" outlineLevel="0" collapsed="false">
      <c r="A3034" s="250" t="n">
        <v>3883</v>
      </c>
      <c r="B3034" s="250" t="s">
        <v>5848</v>
      </c>
      <c r="C3034" s="250" t="s">
        <v>232</v>
      </c>
      <c r="D3034" s="250" t="s">
        <v>236</v>
      </c>
      <c r="E3034" s="251" t="s">
        <v>1614</v>
      </c>
      <c r="F3034" s="0" t="n">
        <v>35.01</v>
      </c>
    </row>
    <row r="3035" customFormat="false" ht="15" hidden="false" customHeight="false" outlineLevel="0" collapsed="false">
      <c r="A3035" s="250" t="n">
        <v>3876</v>
      </c>
      <c r="B3035" s="250" t="s">
        <v>5849</v>
      </c>
      <c r="C3035" s="250" t="s">
        <v>232</v>
      </c>
      <c r="D3035" s="250" t="s">
        <v>236</v>
      </c>
      <c r="E3035" s="251" t="s">
        <v>5850</v>
      </c>
      <c r="F3035" s="0" t="n">
        <v>27.38</v>
      </c>
    </row>
    <row r="3036" customFormat="false" ht="15" hidden="false" customHeight="false" outlineLevel="0" collapsed="false">
      <c r="A3036" s="250" t="n">
        <v>3884</v>
      </c>
      <c r="B3036" s="250" t="s">
        <v>5851</v>
      </c>
      <c r="C3036" s="250" t="s">
        <v>232</v>
      </c>
      <c r="D3036" s="250" t="s">
        <v>236</v>
      </c>
      <c r="E3036" s="251" t="s">
        <v>4748</v>
      </c>
      <c r="F3036" s="0" t="n">
        <v>10.43</v>
      </c>
    </row>
    <row r="3037" customFormat="false" ht="15" hidden="false" customHeight="false" outlineLevel="0" collapsed="false">
      <c r="A3037" s="250" t="n">
        <v>3837</v>
      </c>
      <c r="B3037" s="250" t="s">
        <v>5852</v>
      </c>
      <c r="C3037" s="250" t="s">
        <v>232</v>
      </c>
      <c r="D3037" s="250" t="s">
        <v>244</v>
      </c>
      <c r="E3037" s="251" t="s">
        <v>5853</v>
      </c>
      <c r="F3037" s="0" t="n">
        <v>111.09</v>
      </c>
    </row>
    <row r="3038" customFormat="false" ht="15" hidden="false" customHeight="false" outlineLevel="0" collapsed="false">
      <c r="A3038" s="250" t="n">
        <v>3845</v>
      </c>
      <c r="B3038" s="250" t="s">
        <v>5854</v>
      </c>
      <c r="C3038" s="250" t="s">
        <v>232</v>
      </c>
      <c r="D3038" s="250" t="s">
        <v>244</v>
      </c>
      <c r="E3038" s="251" t="s">
        <v>5855</v>
      </c>
      <c r="F3038" s="0" t="n">
        <v>55.22</v>
      </c>
    </row>
    <row r="3039" customFormat="false" ht="15" hidden="false" customHeight="false" outlineLevel="0" collapsed="false">
      <c r="A3039" s="250" t="n">
        <v>11045</v>
      </c>
      <c r="B3039" s="250" t="s">
        <v>5856</v>
      </c>
      <c r="C3039" s="250" t="s">
        <v>232</v>
      </c>
      <c r="D3039" s="250" t="s">
        <v>244</v>
      </c>
      <c r="E3039" s="251" t="s">
        <v>5857</v>
      </c>
      <c r="F3039" s="0" t="n">
        <v>150.23</v>
      </c>
    </row>
    <row r="3040" customFormat="false" ht="15" hidden="false" customHeight="false" outlineLevel="0" collapsed="false">
      <c r="A3040" s="250" t="n">
        <v>20170</v>
      </c>
      <c r="B3040" s="250" t="s">
        <v>5858</v>
      </c>
      <c r="C3040" s="250" t="s">
        <v>232</v>
      </c>
      <c r="D3040" s="250" t="s">
        <v>236</v>
      </c>
      <c r="E3040" s="251" t="s">
        <v>542</v>
      </c>
      <c r="F3040" s="0" t="n">
        <v>5.99</v>
      </c>
    </row>
    <row r="3041" customFormat="false" ht="15" hidden="false" customHeight="false" outlineLevel="0" collapsed="false">
      <c r="A3041" s="250" t="n">
        <v>20171</v>
      </c>
      <c r="B3041" s="250" t="s">
        <v>5859</v>
      </c>
      <c r="C3041" s="250" t="s">
        <v>232</v>
      </c>
      <c r="D3041" s="250" t="s">
        <v>236</v>
      </c>
      <c r="E3041" s="251" t="s">
        <v>5860</v>
      </c>
      <c r="F3041" s="0" t="n">
        <v>9.56</v>
      </c>
    </row>
    <row r="3042" customFormat="false" ht="15" hidden="false" customHeight="false" outlineLevel="0" collapsed="false">
      <c r="A3042" s="250" t="n">
        <v>20167</v>
      </c>
      <c r="B3042" s="250" t="s">
        <v>5861</v>
      </c>
      <c r="C3042" s="250" t="s">
        <v>232</v>
      </c>
      <c r="D3042" s="250" t="s">
        <v>236</v>
      </c>
      <c r="E3042" s="251" t="s">
        <v>5862</v>
      </c>
      <c r="F3042" s="0" t="n">
        <v>10.6</v>
      </c>
    </row>
    <row r="3043" customFormat="false" ht="15" hidden="false" customHeight="false" outlineLevel="0" collapsed="false">
      <c r="A3043" s="250" t="n">
        <v>20168</v>
      </c>
      <c r="B3043" s="250" t="s">
        <v>5863</v>
      </c>
      <c r="C3043" s="250" t="s">
        <v>232</v>
      </c>
      <c r="D3043" s="250" t="s">
        <v>236</v>
      </c>
      <c r="E3043" s="251" t="s">
        <v>734</v>
      </c>
      <c r="F3043" s="0" t="n">
        <v>16.77</v>
      </c>
    </row>
    <row r="3044" customFormat="false" ht="15" hidden="false" customHeight="false" outlineLevel="0" collapsed="false">
      <c r="A3044" s="250" t="n">
        <v>20169</v>
      </c>
      <c r="B3044" s="250" t="s">
        <v>5864</v>
      </c>
      <c r="C3044" s="250" t="s">
        <v>232</v>
      </c>
      <c r="D3044" s="250" t="s">
        <v>236</v>
      </c>
      <c r="E3044" s="251" t="s">
        <v>5865</v>
      </c>
      <c r="F3044" s="0" t="n">
        <v>13.01</v>
      </c>
    </row>
    <row r="3045" customFormat="false" ht="15" hidden="false" customHeight="false" outlineLevel="0" collapsed="false">
      <c r="A3045" s="250" t="n">
        <v>3899</v>
      </c>
      <c r="B3045" s="250" t="s">
        <v>5866</v>
      </c>
      <c r="C3045" s="250" t="s">
        <v>232</v>
      </c>
      <c r="D3045" s="250" t="s">
        <v>236</v>
      </c>
      <c r="E3045" s="251" t="s">
        <v>5867</v>
      </c>
      <c r="F3045" s="0" t="n">
        <v>16.98</v>
      </c>
    </row>
    <row r="3046" customFormat="false" ht="15" hidden="false" customHeight="false" outlineLevel="0" collapsed="false">
      <c r="A3046" s="250" t="n">
        <v>38676</v>
      </c>
      <c r="B3046" s="250" t="s">
        <v>5868</v>
      </c>
      <c r="C3046" s="250" t="s">
        <v>232</v>
      </c>
      <c r="D3046" s="250" t="s">
        <v>236</v>
      </c>
      <c r="E3046" s="251" t="s">
        <v>1561</v>
      </c>
      <c r="F3046" s="0" t="n">
        <v>25.55</v>
      </c>
    </row>
    <row r="3047" customFormat="false" ht="15" hidden="false" customHeight="false" outlineLevel="0" collapsed="false">
      <c r="A3047" s="250" t="n">
        <v>3897</v>
      </c>
      <c r="B3047" s="250" t="s">
        <v>5869</v>
      </c>
      <c r="C3047" s="250" t="s">
        <v>232</v>
      </c>
      <c r="D3047" s="250" t="s">
        <v>236</v>
      </c>
      <c r="E3047" s="251" t="s">
        <v>5870</v>
      </c>
      <c r="F3047" s="0" t="n">
        <v>26.96</v>
      </c>
    </row>
    <row r="3048" customFormat="false" ht="15" hidden="false" customHeight="false" outlineLevel="0" collapsed="false">
      <c r="A3048" s="250" t="n">
        <v>3875</v>
      </c>
      <c r="B3048" s="250" t="s">
        <v>5871</v>
      </c>
      <c r="C3048" s="250" t="s">
        <v>232</v>
      </c>
      <c r="D3048" s="250" t="s">
        <v>236</v>
      </c>
      <c r="E3048" s="251" t="s">
        <v>5872</v>
      </c>
      <c r="F3048" s="0" t="n">
        <v>2.91</v>
      </c>
    </row>
    <row r="3049" customFormat="false" ht="15" hidden="false" customHeight="false" outlineLevel="0" collapsed="false">
      <c r="A3049" s="250" t="n">
        <v>3898</v>
      </c>
      <c r="B3049" s="250" t="s">
        <v>5873</v>
      </c>
      <c r="C3049" s="250" t="s">
        <v>232</v>
      </c>
      <c r="D3049" s="250" t="s">
        <v>236</v>
      </c>
      <c r="E3049" s="251" t="s">
        <v>3910</v>
      </c>
      <c r="F3049" s="0" t="n">
        <v>2.23</v>
      </c>
    </row>
    <row r="3050" customFormat="false" ht="15" hidden="false" customHeight="false" outlineLevel="0" collapsed="false">
      <c r="A3050" s="250" t="n">
        <v>3855</v>
      </c>
      <c r="B3050" s="250" t="s">
        <v>5874</v>
      </c>
      <c r="C3050" s="250" t="s">
        <v>232</v>
      </c>
      <c r="D3050" s="250" t="s">
        <v>236</v>
      </c>
      <c r="E3050" s="251" t="s">
        <v>5875</v>
      </c>
      <c r="F3050" s="0" t="n">
        <v>0.86</v>
      </c>
    </row>
    <row r="3051" customFormat="false" ht="15" hidden="false" customHeight="false" outlineLevel="0" collapsed="false">
      <c r="A3051" s="250" t="n">
        <v>3874</v>
      </c>
      <c r="B3051" s="250" t="s">
        <v>5876</v>
      </c>
      <c r="C3051" s="250" t="s">
        <v>232</v>
      </c>
      <c r="D3051" s="250" t="s">
        <v>236</v>
      </c>
      <c r="E3051" s="251" t="s">
        <v>5877</v>
      </c>
      <c r="F3051" s="0" t="n">
        <v>2.47</v>
      </c>
    </row>
    <row r="3052" customFormat="false" ht="15" hidden="false" customHeight="false" outlineLevel="0" collapsed="false">
      <c r="A3052" s="250" t="n">
        <v>3870</v>
      </c>
      <c r="B3052" s="250" t="s">
        <v>5878</v>
      </c>
      <c r="C3052" s="250" t="s">
        <v>232</v>
      </c>
      <c r="D3052" s="250" t="s">
        <v>236</v>
      </c>
      <c r="E3052" s="251" t="s">
        <v>5879</v>
      </c>
      <c r="F3052" s="0" t="n">
        <v>3.01</v>
      </c>
    </row>
    <row r="3053" customFormat="false" ht="15" hidden="false" customHeight="false" outlineLevel="0" collapsed="false">
      <c r="A3053" s="250" t="n">
        <v>38678</v>
      </c>
      <c r="B3053" s="250" t="s">
        <v>5880</v>
      </c>
      <c r="C3053" s="250" t="s">
        <v>232</v>
      </c>
      <c r="D3053" s="250" t="s">
        <v>236</v>
      </c>
      <c r="E3053" s="251" t="s">
        <v>5664</v>
      </c>
      <c r="F3053" s="0" t="n">
        <v>7.75</v>
      </c>
    </row>
    <row r="3054" customFormat="false" ht="15" hidden="false" customHeight="false" outlineLevel="0" collapsed="false">
      <c r="A3054" s="250" t="n">
        <v>3859</v>
      </c>
      <c r="B3054" s="250" t="s">
        <v>5881</v>
      </c>
      <c r="C3054" s="250" t="s">
        <v>232</v>
      </c>
      <c r="D3054" s="250" t="s">
        <v>236</v>
      </c>
      <c r="E3054" s="251" t="s">
        <v>2961</v>
      </c>
      <c r="F3054" s="0" t="n">
        <v>3.27</v>
      </c>
    </row>
    <row r="3055" customFormat="false" ht="15" hidden="false" customHeight="false" outlineLevel="0" collapsed="false">
      <c r="A3055" s="250" t="n">
        <v>3856</v>
      </c>
      <c r="B3055" s="250" t="s">
        <v>5882</v>
      </c>
      <c r="C3055" s="250" t="s">
        <v>232</v>
      </c>
      <c r="D3055" s="250" t="s">
        <v>236</v>
      </c>
      <c r="E3055" s="251" t="s">
        <v>5883</v>
      </c>
      <c r="F3055" s="0" t="n">
        <v>1.41</v>
      </c>
    </row>
    <row r="3056" customFormat="false" ht="15" hidden="false" customHeight="false" outlineLevel="0" collapsed="false">
      <c r="A3056" s="250" t="n">
        <v>3906</v>
      </c>
      <c r="B3056" s="250" t="s">
        <v>5884</v>
      </c>
      <c r="C3056" s="250" t="s">
        <v>232</v>
      </c>
      <c r="D3056" s="250" t="s">
        <v>236</v>
      </c>
      <c r="E3056" s="251" t="s">
        <v>282</v>
      </c>
      <c r="F3056" s="0" t="n">
        <v>105.56</v>
      </c>
    </row>
    <row r="3057" customFormat="false" ht="15" hidden="false" customHeight="false" outlineLevel="0" collapsed="false">
      <c r="A3057" s="250" t="n">
        <v>3860</v>
      </c>
      <c r="B3057" s="250" t="s">
        <v>5885</v>
      </c>
      <c r="C3057" s="250" t="s">
        <v>232</v>
      </c>
      <c r="D3057" s="250" t="s">
        <v>236</v>
      </c>
      <c r="E3057" s="251" t="s">
        <v>5886</v>
      </c>
      <c r="F3057" s="0" t="n">
        <v>172.18</v>
      </c>
    </row>
    <row r="3058" customFormat="false" ht="15" hidden="false" customHeight="false" outlineLevel="0" collapsed="false">
      <c r="A3058" s="250" t="n">
        <v>3905</v>
      </c>
      <c r="B3058" s="250" t="s">
        <v>5887</v>
      </c>
      <c r="C3058" s="250" t="s">
        <v>232</v>
      </c>
      <c r="D3058" s="250" t="s">
        <v>236</v>
      </c>
      <c r="E3058" s="251" t="s">
        <v>2481</v>
      </c>
      <c r="F3058" s="0" t="n">
        <v>8.58</v>
      </c>
    </row>
    <row r="3059" customFormat="false" ht="15" hidden="false" customHeight="false" outlineLevel="0" collapsed="false">
      <c r="A3059" s="250" t="n">
        <v>3871</v>
      </c>
      <c r="B3059" s="250" t="s">
        <v>5888</v>
      </c>
      <c r="C3059" s="250" t="s">
        <v>232</v>
      </c>
      <c r="D3059" s="250" t="s">
        <v>236</v>
      </c>
      <c r="E3059" s="251" t="s">
        <v>5889</v>
      </c>
      <c r="F3059" s="0" t="n">
        <v>7.07</v>
      </c>
    </row>
    <row r="3060" customFormat="false" ht="15" hidden="false" customHeight="false" outlineLevel="0" collapsed="false">
      <c r="A3060" s="250" t="n">
        <v>37429</v>
      </c>
      <c r="B3060" s="250" t="s">
        <v>5890</v>
      </c>
      <c r="C3060" s="250" t="s">
        <v>232</v>
      </c>
      <c r="D3060" s="250" t="s">
        <v>244</v>
      </c>
      <c r="E3060" s="251" t="s">
        <v>5891</v>
      </c>
      <c r="F3060" s="0" t="n">
        <v>11.02</v>
      </c>
    </row>
    <row r="3061" customFormat="false" ht="15" hidden="false" customHeight="false" outlineLevel="0" collapsed="false">
      <c r="A3061" s="250" t="n">
        <v>37426</v>
      </c>
      <c r="B3061" s="250" t="s">
        <v>5892</v>
      </c>
      <c r="C3061" s="250" t="s">
        <v>232</v>
      </c>
      <c r="D3061" s="250" t="s">
        <v>244</v>
      </c>
      <c r="E3061" s="251" t="s">
        <v>5893</v>
      </c>
      <c r="F3061" s="0" t="n">
        <v>27.31</v>
      </c>
    </row>
    <row r="3062" customFormat="false" ht="15" hidden="false" customHeight="false" outlineLevel="0" collapsed="false">
      <c r="A3062" s="250" t="n">
        <v>37427</v>
      </c>
      <c r="B3062" s="250" t="s">
        <v>5894</v>
      </c>
      <c r="C3062" s="250" t="s">
        <v>232</v>
      </c>
      <c r="D3062" s="250" t="s">
        <v>244</v>
      </c>
      <c r="E3062" s="251" t="s">
        <v>5895</v>
      </c>
      <c r="F3062" s="0" t="n">
        <v>21.36</v>
      </c>
    </row>
    <row r="3063" customFormat="false" ht="15" hidden="false" customHeight="false" outlineLevel="0" collapsed="false">
      <c r="A3063" s="250" t="n">
        <v>37424</v>
      </c>
      <c r="B3063" s="250" t="s">
        <v>5896</v>
      </c>
      <c r="C3063" s="250" t="s">
        <v>232</v>
      </c>
      <c r="D3063" s="250" t="s">
        <v>244</v>
      </c>
      <c r="E3063" s="251" t="s">
        <v>5694</v>
      </c>
      <c r="F3063" s="0" t="n">
        <v>9.3</v>
      </c>
    </row>
    <row r="3064" customFormat="false" ht="15" hidden="false" customHeight="false" outlineLevel="0" collapsed="false">
      <c r="A3064" s="250" t="n">
        <v>37428</v>
      </c>
      <c r="B3064" s="250" t="s">
        <v>5897</v>
      </c>
      <c r="C3064" s="250" t="s">
        <v>232</v>
      </c>
      <c r="D3064" s="250" t="s">
        <v>244</v>
      </c>
      <c r="E3064" s="251" t="s">
        <v>5898</v>
      </c>
      <c r="F3064" s="0" t="n">
        <v>14</v>
      </c>
    </row>
    <row r="3065" customFormat="false" ht="15" hidden="false" customHeight="false" outlineLevel="0" collapsed="false">
      <c r="A3065" s="250" t="n">
        <v>37425</v>
      </c>
      <c r="B3065" s="250" t="s">
        <v>5899</v>
      </c>
      <c r="C3065" s="250" t="s">
        <v>232</v>
      </c>
      <c r="D3065" s="250" t="s">
        <v>244</v>
      </c>
      <c r="E3065" s="251" t="s">
        <v>5900</v>
      </c>
      <c r="F3065" s="0" t="n">
        <v>86.48</v>
      </c>
    </row>
    <row r="3066" customFormat="false" ht="15" hidden="false" customHeight="false" outlineLevel="0" collapsed="false">
      <c r="A3066" s="250" t="n">
        <v>11519</v>
      </c>
      <c r="B3066" s="250" t="s">
        <v>5901</v>
      </c>
      <c r="C3066" s="250" t="s">
        <v>1111</v>
      </c>
      <c r="D3066" s="250" t="s">
        <v>236</v>
      </c>
      <c r="E3066" s="251" t="s">
        <v>5902</v>
      </c>
      <c r="F3066" s="0" t="n">
        <v>43.04</v>
      </c>
    </row>
    <row r="3067" customFormat="false" ht="15" hidden="false" customHeight="false" outlineLevel="0" collapsed="false">
      <c r="A3067" s="250" t="n">
        <v>11520</v>
      </c>
      <c r="B3067" s="250" t="s">
        <v>5903</v>
      </c>
      <c r="C3067" s="250" t="s">
        <v>1111</v>
      </c>
      <c r="D3067" s="250" t="s">
        <v>236</v>
      </c>
      <c r="E3067" s="251" t="s">
        <v>5904</v>
      </c>
      <c r="F3067" s="0" t="n">
        <v>10.43</v>
      </c>
    </row>
    <row r="3068" customFormat="false" ht="15" hidden="false" customHeight="false" outlineLevel="0" collapsed="false">
      <c r="A3068" s="250" t="n">
        <v>11518</v>
      </c>
      <c r="B3068" s="250" t="s">
        <v>5905</v>
      </c>
      <c r="C3068" s="250" t="s">
        <v>1111</v>
      </c>
      <c r="D3068" s="250" t="s">
        <v>236</v>
      </c>
      <c r="E3068" s="251" t="s">
        <v>1186</v>
      </c>
      <c r="F3068" s="0" t="n">
        <v>117.07</v>
      </c>
    </row>
    <row r="3069" customFormat="false" ht="15" hidden="false" customHeight="false" outlineLevel="0" collapsed="false">
      <c r="A3069" s="250" t="n">
        <v>38473</v>
      </c>
      <c r="B3069" s="250" t="s">
        <v>5906</v>
      </c>
      <c r="C3069" s="250" t="s">
        <v>232</v>
      </c>
      <c r="D3069" s="250" t="s">
        <v>236</v>
      </c>
      <c r="E3069" s="251" t="s">
        <v>5907</v>
      </c>
      <c r="F3069" s="0" t="n">
        <v>1.5</v>
      </c>
    </row>
    <row r="3070" customFormat="false" ht="15" hidden="false" customHeight="false" outlineLevel="0" collapsed="false">
      <c r="A3070" s="250" t="n">
        <v>4244</v>
      </c>
      <c r="B3070" s="250" t="s">
        <v>5908</v>
      </c>
      <c r="C3070" s="250" t="s">
        <v>575</v>
      </c>
      <c r="D3070" s="250" t="s">
        <v>236</v>
      </c>
      <c r="E3070" s="251" t="s">
        <v>960</v>
      </c>
      <c r="F3070" s="0" t="n">
        <v>1.09</v>
      </c>
    </row>
    <row r="3071" customFormat="false" ht="15" hidden="false" customHeight="false" outlineLevel="0" collapsed="false">
      <c r="A3071" s="250" t="n">
        <v>40977</v>
      </c>
      <c r="B3071" s="250" t="s">
        <v>5909</v>
      </c>
      <c r="C3071" s="250" t="s">
        <v>578</v>
      </c>
      <c r="D3071" s="250" t="s">
        <v>236</v>
      </c>
      <c r="E3071" s="251" t="s">
        <v>962</v>
      </c>
      <c r="F3071" s="0" t="n">
        <v>0.34</v>
      </c>
    </row>
    <row r="3072" customFormat="false" ht="15" hidden="false" customHeight="false" outlineLevel="0" collapsed="false">
      <c r="A3072" s="250" t="n">
        <v>4115</v>
      </c>
      <c r="B3072" s="250" t="s">
        <v>5910</v>
      </c>
      <c r="C3072" s="250" t="s">
        <v>253</v>
      </c>
      <c r="D3072" s="250" t="s">
        <v>236</v>
      </c>
      <c r="E3072" s="251" t="s">
        <v>5911</v>
      </c>
      <c r="F3072" s="0" t="n">
        <v>0.7</v>
      </c>
    </row>
    <row r="3073" customFormat="false" ht="15" hidden="false" customHeight="false" outlineLevel="0" collapsed="false">
      <c r="A3073" s="250" t="n">
        <v>4119</v>
      </c>
      <c r="B3073" s="250" t="s">
        <v>5912</v>
      </c>
      <c r="C3073" s="250" t="s">
        <v>253</v>
      </c>
      <c r="D3073" s="250" t="s">
        <v>236</v>
      </c>
      <c r="E3073" s="251" t="s">
        <v>5913</v>
      </c>
      <c r="F3073" s="0" t="n">
        <v>4.84</v>
      </c>
    </row>
    <row r="3074" customFormat="false" ht="15" hidden="false" customHeight="false" outlineLevel="0" collapsed="false">
      <c r="A3074" s="250" t="n">
        <v>2794</v>
      </c>
      <c r="B3074" s="250" t="s">
        <v>5914</v>
      </c>
      <c r="C3074" s="250" t="s">
        <v>253</v>
      </c>
      <c r="D3074" s="250" t="s">
        <v>236</v>
      </c>
      <c r="E3074" s="251" t="s">
        <v>5915</v>
      </c>
      <c r="F3074" s="0" t="n">
        <v>2.18</v>
      </c>
    </row>
    <row r="3075" customFormat="false" ht="15" hidden="false" customHeight="false" outlineLevel="0" collapsed="false">
      <c r="A3075" s="250" t="n">
        <v>2788</v>
      </c>
      <c r="B3075" s="250" t="s">
        <v>5916</v>
      </c>
      <c r="C3075" s="250" t="s">
        <v>253</v>
      </c>
      <c r="D3075" s="250" t="s">
        <v>236</v>
      </c>
      <c r="E3075" s="251" t="s">
        <v>5917</v>
      </c>
      <c r="F3075" s="0" t="n">
        <v>0.5</v>
      </c>
    </row>
    <row r="3076" customFormat="false" ht="15" hidden="false" customHeight="false" outlineLevel="0" collapsed="false">
      <c r="A3076" s="250" t="n">
        <v>4006</v>
      </c>
      <c r="B3076" s="250" t="s">
        <v>5918</v>
      </c>
      <c r="C3076" s="250" t="s">
        <v>572</v>
      </c>
      <c r="D3076" s="250" t="s">
        <v>236</v>
      </c>
      <c r="E3076" s="251" t="s">
        <v>5919</v>
      </c>
      <c r="F3076" s="0" t="n">
        <v>6.5</v>
      </c>
    </row>
    <row r="3077" customFormat="false" ht="15" hidden="false" customHeight="false" outlineLevel="0" collapsed="false">
      <c r="A3077" s="250" t="n">
        <v>36151</v>
      </c>
      <c r="B3077" s="250" t="s">
        <v>5920</v>
      </c>
      <c r="C3077" s="250" t="s">
        <v>232</v>
      </c>
      <c r="D3077" s="250" t="s">
        <v>236</v>
      </c>
      <c r="E3077" s="251" t="s">
        <v>3904</v>
      </c>
      <c r="F3077" s="0" t="n">
        <v>11.43</v>
      </c>
    </row>
    <row r="3078" customFormat="false" ht="15" hidden="false" customHeight="false" outlineLevel="0" collapsed="false">
      <c r="A3078" s="250" t="n">
        <v>37457</v>
      </c>
      <c r="B3078" s="250" t="s">
        <v>5921</v>
      </c>
      <c r="C3078" s="250" t="s">
        <v>253</v>
      </c>
      <c r="D3078" s="250" t="s">
        <v>236</v>
      </c>
      <c r="E3078" s="251" t="s">
        <v>5922</v>
      </c>
      <c r="F3078" s="0" t="n">
        <v>18.81</v>
      </c>
    </row>
    <row r="3079" customFormat="false" ht="15" hidden="false" customHeight="false" outlineLevel="0" collapsed="false">
      <c r="A3079" s="250" t="n">
        <v>37456</v>
      </c>
      <c r="B3079" s="250" t="s">
        <v>5923</v>
      </c>
      <c r="C3079" s="250" t="s">
        <v>253</v>
      </c>
      <c r="D3079" s="250" t="s">
        <v>236</v>
      </c>
      <c r="E3079" s="251" t="s">
        <v>5924</v>
      </c>
      <c r="F3079" s="0" t="n">
        <v>1.21</v>
      </c>
    </row>
    <row r="3080" customFormat="false" ht="15" hidden="false" customHeight="false" outlineLevel="0" collapsed="false">
      <c r="A3080" s="250" t="n">
        <v>37461</v>
      </c>
      <c r="B3080" s="250" t="s">
        <v>5925</v>
      </c>
      <c r="C3080" s="250" t="s">
        <v>253</v>
      </c>
      <c r="D3080" s="250" t="s">
        <v>236</v>
      </c>
      <c r="E3080" s="251" t="s">
        <v>5926</v>
      </c>
      <c r="F3080" s="0" t="n">
        <v>1.29</v>
      </c>
    </row>
    <row r="3081" customFormat="false" ht="15" hidden="false" customHeight="false" outlineLevel="0" collapsed="false">
      <c r="A3081" s="250" t="n">
        <v>37460</v>
      </c>
      <c r="B3081" s="250" t="s">
        <v>5927</v>
      </c>
      <c r="C3081" s="250" t="s">
        <v>253</v>
      </c>
      <c r="D3081" s="250" t="s">
        <v>236</v>
      </c>
      <c r="E3081" s="251" t="s">
        <v>5928</v>
      </c>
      <c r="F3081" s="0" t="n">
        <v>1.5</v>
      </c>
    </row>
    <row r="3082" customFormat="false" ht="15" hidden="false" customHeight="false" outlineLevel="0" collapsed="false">
      <c r="A3082" s="250" t="n">
        <v>37458</v>
      </c>
      <c r="B3082" s="250" t="s">
        <v>5929</v>
      </c>
      <c r="C3082" s="250" t="s">
        <v>253</v>
      </c>
      <c r="D3082" s="250" t="s">
        <v>233</v>
      </c>
      <c r="E3082" s="251" t="s">
        <v>5930</v>
      </c>
      <c r="F3082" s="0" t="n">
        <v>2.66</v>
      </c>
    </row>
    <row r="3083" customFormat="false" ht="15" hidden="false" customHeight="false" outlineLevel="0" collapsed="false">
      <c r="A3083" s="250" t="n">
        <v>37454</v>
      </c>
      <c r="B3083" s="250" t="s">
        <v>5931</v>
      </c>
      <c r="C3083" s="250" t="s">
        <v>253</v>
      </c>
      <c r="D3083" s="250" t="s">
        <v>236</v>
      </c>
      <c r="E3083" s="251" t="s">
        <v>5932</v>
      </c>
      <c r="F3083" s="0" t="n">
        <v>3.85</v>
      </c>
    </row>
    <row r="3084" customFormat="false" ht="15" hidden="false" customHeight="false" outlineLevel="0" collapsed="false">
      <c r="A3084" s="250" t="n">
        <v>37455</v>
      </c>
      <c r="B3084" s="250" t="s">
        <v>5933</v>
      </c>
      <c r="C3084" s="250" t="s">
        <v>253</v>
      </c>
      <c r="D3084" s="250" t="s">
        <v>236</v>
      </c>
      <c r="E3084" s="251" t="s">
        <v>5934</v>
      </c>
      <c r="F3084" s="0" t="n">
        <v>5.36</v>
      </c>
    </row>
    <row r="3085" customFormat="false" ht="15" hidden="false" customHeight="false" outlineLevel="0" collapsed="false">
      <c r="A3085" s="250" t="n">
        <v>37459</v>
      </c>
      <c r="B3085" s="250" t="s">
        <v>5935</v>
      </c>
      <c r="C3085" s="250" t="s">
        <v>253</v>
      </c>
      <c r="D3085" s="250" t="s">
        <v>236</v>
      </c>
      <c r="E3085" s="251" t="s">
        <v>5936</v>
      </c>
      <c r="F3085" s="0" t="n">
        <v>7.83</v>
      </c>
    </row>
    <row r="3086" customFormat="false" ht="15" hidden="false" customHeight="false" outlineLevel="0" collapsed="false">
      <c r="A3086" s="250" t="n">
        <v>21029</v>
      </c>
      <c r="B3086" s="250" t="s">
        <v>5937</v>
      </c>
      <c r="C3086" s="250" t="s">
        <v>232</v>
      </c>
      <c r="D3086" s="250" t="s">
        <v>233</v>
      </c>
      <c r="E3086" s="251" t="s">
        <v>5938</v>
      </c>
      <c r="F3086" s="0" t="n">
        <v>11.92</v>
      </c>
    </row>
    <row r="3087" customFormat="false" ht="15" hidden="false" customHeight="false" outlineLevel="0" collapsed="false">
      <c r="A3087" s="250" t="n">
        <v>21030</v>
      </c>
      <c r="B3087" s="250" t="s">
        <v>5939</v>
      </c>
      <c r="C3087" s="250" t="s">
        <v>232</v>
      </c>
      <c r="D3087" s="250" t="s">
        <v>236</v>
      </c>
      <c r="E3087" s="251" t="s">
        <v>5940</v>
      </c>
      <c r="F3087" s="0" t="n">
        <v>4.42</v>
      </c>
    </row>
    <row r="3088" customFormat="false" ht="15" hidden="false" customHeight="false" outlineLevel="0" collapsed="false">
      <c r="A3088" s="250" t="n">
        <v>21031</v>
      </c>
      <c r="B3088" s="250" t="s">
        <v>5941</v>
      </c>
      <c r="C3088" s="250" t="s">
        <v>232</v>
      </c>
      <c r="D3088" s="250" t="s">
        <v>236</v>
      </c>
      <c r="E3088" s="251" t="s">
        <v>5942</v>
      </c>
      <c r="F3088" s="0" t="n">
        <v>6.83</v>
      </c>
    </row>
    <row r="3089" customFormat="false" ht="15" hidden="false" customHeight="false" outlineLevel="0" collapsed="false">
      <c r="A3089" s="250" t="n">
        <v>21032</v>
      </c>
      <c r="B3089" s="250" t="s">
        <v>5943</v>
      </c>
      <c r="C3089" s="250" t="s">
        <v>232</v>
      </c>
      <c r="D3089" s="250" t="s">
        <v>236</v>
      </c>
      <c r="E3089" s="251" t="s">
        <v>5944</v>
      </c>
      <c r="F3089" s="0" t="n">
        <v>13.86</v>
      </c>
    </row>
    <row r="3090" customFormat="false" ht="15" hidden="false" customHeight="false" outlineLevel="0" collapsed="false">
      <c r="A3090" s="250" t="n">
        <v>37527</v>
      </c>
      <c r="B3090" s="250" t="s">
        <v>5945</v>
      </c>
      <c r="C3090" s="250" t="s">
        <v>232</v>
      </c>
      <c r="D3090" s="250" t="s">
        <v>236</v>
      </c>
      <c r="E3090" s="251" t="s">
        <v>5946</v>
      </c>
      <c r="F3090" s="0" t="n">
        <v>20.67</v>
      </c>
    </row>
    <row r="3091" customFormat="false" ht="15" hidden="false" customHeight="false" outlineLevel="0" collapsed="false">
      <c r="A3091" s="250" t="n">
        <v>37528</v>
      </c>
      <c r="B3091" s="250" t="s">
        <v>5947</v>
      </c>
      <c r="C3091" s="250" t="s">
        <v>232</v>
      </c>
      <c r="D3091" s="250" t="s">
        <v>236</v>
      </c>
      <c r="E3091" s="251" t="s">
        <v>5948</v>
      </c>
      <c r="F3091" s="0" t="n">
        <v>9.01</v>
      </c>
    </row>
    <row r="3092" customFormat="false" ht="15" hidden="false" customHeight="false" outlineLevel="0" collapsed="false">
      <c r="A3092" s="250" t="n">
        <v>37529</v>
      </c>
      <c r="B3092" s="250" t="s">
        <v>5949</v>
      </c>
      <c r="C3092" s="250" t="s">
        <v>232</v>
      </c>
      <c r="D3092" s="250" t="s">
        <v>236</v>
      </c>
      <c r="E3092" s="251" t="s">
        <v>5950</v>
      </c>
      <c r="F3092" s="0" t="n">
        <v>13.04</v>
      </c>
    </row>
    <row r="3093" customFormat="false" ht="15" hidden="false" customHeight="false" outlineLevel="0" collapsed="false">
      <c r="A3093" s="250" t="n">
        <v>37530</v>
      </c>
      <c r="B3093" s="250" t="s">
        <v>5951</v>
      </c>
      <c r="C3093" s="250" t="s">
        <v>232</v>
      </c>
      <c r="D3093" s="250" t="s">
        <v>236</v>
      </c>
      <c r="E3093" s="251" t="s">
        <v>5952</v>
      </c>
      <c r="F3093" s="0" t="n">
        <v>19.75</v>
      </c>
    </row>
    <row r="3094" customFormat="false" ht="15" hidden="false" customHeight="false" outlineLevel="0" collapsed="false">
      <c r="A3094" s="250" t="n">
        <v>21034</v>
      </c>
      <c r="B3094" s="250" t="s">
        <v>5953</v>
      </c>
      <c r="C3094" s="250" t="s">
        <v>232</v>
      </c>
      <c r="D3094" s="250" t="s">
        <v>236</v>
      </c>
      <c r="E3094" s="251" t="s">
        <v>5954</v>
      </c>
      <c r="F3094" s="0" t="n">
        <v>29.69</v>
      </c>
    </row>
    <row r="3095" customFormat="false" ht="15" hidden="false" customHeight="false" outlineLevel="0" collapsed="false">
      <c r="A3095" s="250" t="n">
        <v>37531</v>
      </c>
      <c r="B3095" s="250" t="s">
        <v>5955</v>
      </c>
      <c r="C3095" s="250" t="s">
        <v>232</v>
      </c>
      <c r="D3095" s="250" t="s">
        <v>236</v>
      </c>
      <c r="E3095" s="251" t="s">
        <v>5956</v>
      </c>
      <c r="F3095" s="0" t="n">
        <v>1.89</v>
      </c>
    </row>
    <row r="3096" customFormat="false" ht="15" hidden="false" customHeight="false" outlineLevel="0" collapsed="false">
      <c r="A3096" s="250" t="n">
        <v>21036</v>
      </c>
      <c r="B3096" s="250" t="s">
        <v>5957</v>
      </c>
      <c r="C3096" s="250" t="s">
        <v>232</v>
      </c>
      <c r="D3096" s="250" t="s">
        <v>236</v>
      </c>
      <c r="E3096" s="251" t="s">
        <v>5958</v>
      </c>
      <c r="F3096" s="0" t="n">
        <v>4.47</v>
      </c>
    </row>
    <row r="3097" customFormat="false" ht="15" hidden="false" customHeight="false" outlineLevel="0" collapsed="false">
      <c r="A3097" s="250" t="n">
        <v>21037</v>
      </c>
      <c r="B3097" s="250" t="s">
        <v>5959</v>
      </c>
      <c r="C3097" s="250" t="s">
        <v>232</v>
      </c>
      <c r="D3097" s="250" t="s">
        <v>236</v>
      </c>
      <c r="E3097" s="251" t="s">
        <v>5960</v>
      </c>
      <c r="F3097" s="0" t="n">
        <v>7.23</v>
      </c>
    </row>
    <row r="3098" customFormat="false" ht="15" hidden="false" customHeight="false" outlineLevel="0" collapsed="false">
      <c r="A3098" s="250" t="n">
        <v>20185</v>
      </c>
      <c r="B3098" s="250" t="s">
        <v>5961</v>
      </c>
      <c r="C3098" s="250" t="s">
        <v>253</v>
      </c>
      <c r="D3098" s="250" t="s">
        <v>236</v>
      </c>
      <c r="E3098" s="251" t="s">
        <v>3882</v>
      </c>
      <c r="F3098" s="0" t="n">
        <v>16.05</v>
      </c>
    </row>
    <row r="3099" customFormat="false" ht="15" hidden="false" customHeight="false" outlineLevel="0" collapsed="false">
      <c r="A3099" s="250" t="n">
        <v>20260</v>
      </c>
      <c r="B3099" s="250" t="s">
        <v>5962</v>
      </c>
      <c r="C3099" s="250" t="s">
        <v>232</v>
      </c>
      <c r="D3099" s="250" t="s">
        <v>236</v>
      </c>
      <c r="E3099" s="251" t="s">
        <v>4591</v>
      </c>
      <c r="F3099" s="0" t="n">
        <v>24.74</v>
      </c>
    </row>
    <row r="3100" customFormat="false" ht="15" hidden="false" customHeight="false" outlineLevel="0" collapsed="false">
      <c r="A3100" s="250" t="n">
        <v>37523</v>
      </c>
      <c r="B3100" s="250" t="s">
        <v>5963</v>
      </c>
      <c r="C3100" s="250" t="s">
        <v>232</v>
      </c>
      <c r="D3100" s="250" t="s">
        <v>244</v>
      </c>
      <c r="E3100" s="251" t="s">
        <v>5964</v>
      </c>
      <c r="F3100" s="0" t="n">
        <v>37.97</v>
      </c>
    </row>
    <row r="3101" customFormat="false" ht="15" hidden="false" customHeight="false" outlineLevel="0" collapsed="false">
      <c r="A3101" s="250" t="n">
        <v>37515</v>
      </c>
      <c r="B3101" s="250" t="s">
        <v>5965</v>
      </c>
      <c r="C3101" s="250" t="s">
        <v>232</v>
      </c>
      <c r="D3101" s="250" t="s">
        <v>244</v>
      </c>
      <c r="E3101" s="251" t="s">
        <v>5966</v>
      </c>
      <c r="F3101" s="0" t="n">
        <v>108.4</v>
      </c>
    </row>
    <row r="3102" customFormat="false" ht="15" hidden="false" customHeight="false" outlineLevel="0" collapsed="false">
      <c r="A3102" s="250" t="n">
        <v>12899</v>
      </c>
      <c r="B3102" s="250" t="s">
        <v>5967</v>
      </c>
      <c r="C3102" s="250" t="s">
        <v>232</v>
      </c>
      <c r="D3102" s="250" t="s">
        <v>244</v>
      </c>
      <c r="E3102" s="251" t="s">
        <v>5968</v>
      </c>
      <c r="F3102" s="0" t="n">
        <v>83.76</v>
      </c>
    </row>
    <row r="3103" customFormat="false" ht="15" hidden="false" customHeight="false" outlineLevel="0" collapsed="false">
      <c r="A3103" s="250" t="n">
        <v>12898</v>
      </c>
      <c r="B3103" s="250" t="s">
        <v>5969</v>
      </c>
      <c r="C3103" s="250" t="s">
        <v>232</v>
      </c>
      <c r="D3103" s="250" t="s">
        <v>244</v>
      </c>
      <c r="E3103" s="251" t="s">
        <v>5970</v>
      </c>
      <c r="F3103" s="0" t="n">
        <v>1.21</v>
      </c>
    </row>
    <row r="3104" customFormat="false" ht="15" hidden="false" customHeight="false" outlineLevel="0" collapsed="false">
      <c r="A3104" s="250" t="n">
        <v>42528</v>
      </c>
      <c r="B3104" s="250" t="s">
        <v>5971</v>
      </c>
      <c r="C3104" s="250" t="s">
        <v>243</v>
      </c>
      <c r="D3104" s="250" t="s">
        <v>244</v>
      </c>
      <c r="E3104" s="251" t="s">
        <v>5972</v>
      </c>
      <c r="F3104" s="0" t="n">
        <v>1.84</v>
      </c>
    </row>
    <row r="3105" customFormat="false" ht="15" hidden="false" customHeight="false" outlineLevel="0" collapsed="false">
      <c r="A3105" s="250" t="n">
        <v>39696</v>
      </c>
      <c r="B3105" s="250" t="s">
        <v>5973</v>
      </c>
      <c r="C3105" s="250" t="s">
        <v>243</v>
      </c>
      <c r="D3105" s="250" t="s">
        <v>244</v>
      </c>
      <c r="E3105" s="251" t="s">
        <v>5011</v>
      </c>
      <c r="F3105" s="0" t="n">
        <v>2.41</v>
      </c>
    </row>
    <row r="3106" customFormat="false" ht="15" hidden="false" customHeight="false" outlineLevel="0" collapsed="false">
      <c r="A3106" s="250" t="n">
        <v>39700</v>
      </c>
      <c r="B3106" s="250" t="s">
        <v>5974</v>
      </c>
      <c r="C3106" s="250" t="s">
        <v>243</v>
      </c>
      <c r="D3106" s="250" t="s">
        <v>236</v>
      </c>
      <c r="E3106" s="251" t="s">
        <v>5975</v>
      </c>
      <c r="F3106" s="0" t="n">
        <v>6.14</v>
      </c>
    </row>
    <row r="3107" customFormat="false" ht="15" hidden="false" customHeight="false" outlineLevel="0" collapsed="false">
      <c r="A3107" s="250" t="n">
        <v>11621</v>
      </c>
      <c r="B3107" s="250" t="s">
        <v>5976</v>
      </c>
      <c r="C3107" s="250" t="s">
        <v>243</v>
      </c>
      <c r="D3107" s="250" t="s">
        <v>236</v>
      </c>
      <c r="E3107" s="251" t="s">
        <v>5977</v>
      </c>
      <c r="F3107" s="0" t="n">
        <v>9.28</v>
      </c>
    </row>
    <row r="3108" customFormat="false" ht="15" hidden="false" customHeight="false" outlineLevel="0" collapsed="false">
      <c r="A3108" s="250" t="n">
        <v>4014</v>
      </c>
      <c r="B3108" s="250" t="s">
        <v>5978</v>
      </c>
      <c r="C3108" s="250" t="s">
        <v>243</v>
      </c>
      <c r="D3108" s="250" t="s">
        <v>236</v>
      </c>
      <c r="E3108" s="251" t="s">
        <v>5979</v>
      </c>
      <c r="F3108" s="0" t="n">
        <v>13.81</v>
      </c>
    </row>
    <row r="3109" customFormat="false" ht="15" hidden="false" customHeight="false" outlineLevel="0" collapsed="false">
      <c r="A3109" s="250" t="n">
        <v>4015</v>
      </c>
      <c r="B3109" s="250" t="s">
        <v>5980</v>
      </c>
      <c r="C3109" s="250" t="s">
        <v>243</v>
      </c>
      <c r="D3109" s="250" t="s">
        <v>236</v>
      </c>
      <c r="E3109" s="251" t="s">
        <v>5981</v>
      </c>
      <c r="F3109" s="0" t="n">
        <v>32.43</v>
      </c>
    </row>
    <row r="3110" customFormat="false" ht="15" hidden="false" customHeight="false" outlineLevel="0" collapsed="false">
      <c r="A3110" s="250" t="n">
        <v>4017</v>
      </c>
      <c r="B3110" s="250" t="s">
        <v>5982</v>
      </c>
      <c r="C3110" s="250" t="s">
        <v>243</v>
      </c>
      <c r="D3110" s="250" t="s">
        <v>236</v>
      </c>
      <c r="E3110" s="251" t="s">
        <v>4301</v>
      </c>
      <c r="F3110" s="0" t="n">
        <v>52.34</v>
      </c>
    </row>
    <row r="3111" customFormat="false" ht="15" hidden="false" customHeight="false" outlineLevel="0" collapsed="false">
      <c r="A3111" s="250" t="n">
        <v>4016</v>
      </c>
      <c r="B3111" s="250" t="s">
        <v>5983</v>
      </c>
      <c r="C3111" s="250" t="s">
        <v>243</v>
      </c>
      <c r="D3111" s="250" t="s">
        <v>233</v>
      </c>
      <c r="E3111" s="251" t="s">
        <v>5984</v>
      </c>
      <c r="F3111" s="0" t="n">
        <v>52.08</v>
      </c>
    </row>
    <row r="3112" customFormat="false" ht="15" hidden="false" customHeight="false" outlineLevel="0" collapsed="false">
      <c r="A3112" s="250" t="n">
        <v>39699</v>
      </c>
      <c r="B3112" s="250" t="s">
        <v>5985</v>
      </c>
      <c r="C3112" s="250" t="s">
        <v>243</v>
      </c>
      <c r="D3112" s="250" t="s">
        <v>236</v>
      </c>
      <c r="E3112" s="251" t="s">
        <v>5986</v>
      </c>
      <c r="F3112" s="0" t="n">
        <v>0.43</v>
      </c>
    </row>
    <row r="3113" customFormat="false" ht="15" hidden="false" customHeight="false" outlineLevel="0" collapsed="false">
      <c r="A3113" s="250" t="n">
        <v>38544</v>
      </c>
      <c r="B3113" s="250" t="s">
        <v>5987</v>
      </c>
      <c r="C3113" s="250" t="s">
        <v>243</v>
      </c>
      <c r="D3113" s="250" t="s">
        <v>236</v>
      </c>
      <c r="E3113" s="251" t="s">
        <v>4016</v>
      </c>
      <c r="F3113" s="0" t="n">
        <v>0.53</v>
      </c>
    </row>
    <row r="3114" customFormat="false" ht="15" hidden="false" customHeight="false" outlineLevel="0" collapsed="false">
      <c r="A3114" s="250" t="n">
        <v>38545</v>
      </c>
      <c r="B3114" s="250" t="s">
        <v>5988</v>
      </c>
      <c r="C3114" s="250" t="s">
        <v>243</v>
      </c>
      <c r="D3114" s="250" t="s">
        <v>236</v>
      </c>
      <c r="E3114" s="251" t="s">
        <v>4979</v>
      </c>
      <c r="F3114" s="0" t="n">
        <v>1.29</v>
      </c>
    </row>
    <row r="3115" customFormat="false" ht="15" hidden="false" customHeight="false" outlineLevel="0" collapsed="false">
      <c r="A3115" s="250" t="n">
        <v>42527</v>
      </c>
      <c r="B3115" s="250" t="s">
        <v>5989</v>
      </c>
      <c r="C3115" s="250" t="s">
        <v>243</v>
      </c>
      <c r="D3115" s="250" t="s">
        <v>244</v>
      </c>
      <c r="E3115" s="251" t="s">
        <v>5990</v>
      </c>
      <c r="F3115" s="0" t="n">
        <v>2.64</v>
      </c>
    </row>
    <row r="3116" customFormat="false" ht="15" hidden="false" customHeight="false" outlineLevel="0" collapsed="false">
      <c r="A3116" s="250" t="n">
        <v>39323</v>
      </c>
      <c r="B3116" s="250" t="s">
        <v>5991</v>
      </c>
      <c r="C3116" s="250" t="s">
        <v>243</v>
      </c>
      <c r="D3116" s="250" t="s">
        <v>236</v>
      </c>
      <c r="E3116" s="251" t="s">
        <v>5992</v>
      </c>
      <c r="F3116" s="0" t="n">
        <v>3.09</v>
      </c>
    </row>
    <row r="3117" customFormat="false" ht="15" hidden="false" customHeight="false" outlineLevel="0" collapsed="false">
      <c r="A3117" s="250" t="n">
        <v>626</v>
      </c>
      <c r="B3117" s="250" t="s">
        <v>5993</v>
      </c>
      <c r="C3117" s="250" t="s">
        <v>352</v>
      </c>
      <c r="D3117" s="250" t="s">
        <v>244</v>
      </c>
      <c r="E3117" s="251" t="s">
        <v>5994</v>
      </c>
      <c r="F3117" s="0" t="n">
        <v>8.06</v>
      </c>
    </row>
    <row r="3118" customFormat="false" ht="15" hidden="false" customHeight="false" outlineLevel="0" collapsed="false">
      <c r="A3118" s="250" t="n">
        <v>44504</v>
      </c>
      <c r="B3118" s="250" t="s">
        <v>5995</v>
      </c>
      <c r="C3118" s="250" t="s">
        <v>243</v>
      </c>
      <c r="D3118" s="250" t="s">
        <v>244</v>
      </c>
      <c r="E3118" s="251" t="s">
        <v>5996</v>
      </c>
      <c r="F3118" s="0" t="n">
        <v>14.03</v>
      </c>
    </row>
    <row r="3119" customFormat="false" ht="15" hidden="false" customHeight="false" outlineLevel="0" collapsed="false">
      <c r="A3119" s="250" t="n">
        <v>44505</v>
      </c>
      <c r="B3119" s="250" t="s">
        <v>5997</v>
      </c>
      <c r="C3119" s="250" t="s">
        <v>243</v>
      </c>
      <c r="D3119" s="250" t="s">
        <v>244</v>
      </c>
      <c r="E3119" s="251" t="s">
        <v>5998</v>
      </c>
      <c r="F3119" s="0" t="n">
        <v>32.1</v>
      </c>
    </row>
    <row r="3120" customFormat="false" ht="15" hidden="false" customHeight="false" outlineLevel="0" collapsed="false">
      <c r="A3120" s="250" t="n">
        <v>44506</v>
      </c>
      <c r="B3120" s="250" t="s">
        <v>5999</v>
      </c>
      <c r="C3120" s="250" t="s">
        <v>243</v>
      </c>
      <c r="D3120" s="250" t="s">
        <v>244</v>
      </c>
      <c r="E3120" s="251" t="s">
        <v>6000</v>
      </c>
      <c r="F3120" s="0" t="n">
        <v>15.61</v>
      </c>
    </row>
    <row r="3121" customFormat="false" ht="15" hidden="false" customHeight="false" outlineLevel="0" collapsed="false">
      <c r="A3121" s="250" t="n">
        <v>44507</v>
      </c>
      <c r="B3121" s="250" t="s">
        <v>6001</v>
      </c>
      <c r="C3121" s="250" t="s">
        <v>243</v>
      </c>
      <c r="D3121" s="250" t="s">
        <v>244</v>
      </c>
      <c r="E3121" s="251" t="s">
        <v>6002</v>
      </c>
      <c r="F3121" s="0" t="n">
        <v>4.93</v>
      </c>
    </row>
    <row r="3122" customFormat="false" ht="15" hidden="false" customHeight="false" outlineLevel="0" collapsed="false">
      <c r="A3122" s="250" t="n">
        <v>44508</v>
      </c>
      <c r="B3122" s="250" t="s">
        <v>6003</v>
      </c>
      <c r="C3122" s="250" t="s">
        <v>243</v>
      </c>
      <c r="D3122" s="250" t="s">
        <v>244</v>
      </c>
      <c r="E3122" s="251" t="s">
        <v>6004</v>
      </c>
      <c r="F3122" s="0" t="n">
        <v>4.5</v>
      </c>
    </row>
    <row r="3123" customFormat="false" ht="15" hidden="false" customHeight="false" outlineLevel="0" collapsed="false">
      <c r="A3123" s="250" t="n">
        <v>44509</v>
      </c>
      <c r="B3123" s="250" t="s">
        <v>6005</v>
      </c>
      <c r="C3123" s="250" t="s">
        <v>243</v>
      </c>
      <c r="D3123" s="250" t="s">
        <v>244</v>
      </c>
      <c r="E3123" s="251" t="s">
        <v>6006</v>
      </c>
      <c r="F3123" s="0" t="n">
        <v>9.95</v>
      </c>
    </row>
    <row r="3124" customFormat="false" ht="15" hidden="false" customHeight="false" outlineLevel="0" collapsed="false">
      <c r="A3124" s="250" t="n">
        <v>44510</v>
      </c>
      <c r="B3124" s="250" t="s">
        <v>6007</v>
      </c>
      <c r="C3124" s="250" t="s">
        <v>243</v>
      </c>
      <c r="D3124" s="250" t="s">
        <v>244</v>
      </c>
      <c r="E3124" s="251" t="s">
        <v>6008</v>
      </c>
      <c r="F3124" s="0" t="n">
        <v>22.45</v>
      </c>
    </row>
    <row r="3125" customFormat="false" ht="15" hidden="false" customHeight="false" outlineLevel="0" collapsed="false">
      <c r="A3125" s="250" t="n">
        <v>44512</v>
      </c>
      <c r="B3125" s="250" t="s">
        <v>6009</v>
      </c>
      <c r="C3125" s="250" t="s">
        <v>243</v>
      </c>
      <c r="D3125" s="250" t="s">
        <v>244</v>
      </c>
      <c r="E3125" s="251" t="s">
        <v>3147</v>
      </c>
      <c r="F3125" s="0" t="n">
        <v>9.27</v>
      </c>
    </row>
    <row r="3126" customFormat="false" ht="15" hidden="false" customHeight="false" outlineLevel="0" collapsed="false">
      <c r="A3126" s="250" t="n">
        <v>44513</v>
      </c>
      <c r="B3126" s="250" t="s">
        <v>6010</v>
      </c>
      <c r="C3126" s="250" t="s">
        <v>243</v>
      </c>
      <c r="D3126" s="250" t="s">
        <v>244</v>
      </c>
      <c r="E3126" s="251" t="s">
        <v>6011</v>
      </c>
      <c r="F3126" s="0" t="n">
        <v>1.04</v>
      </c>
    </row>
    <row r="3127" customFormat="false" ht="15" hidden="false" customHeight="false" outlineLevel="0" collapsed="false">
      <c r="A3127" s="250" t="n">
        <v>44514</v>
      </c>
      <c r="B3127" s="250" t="s">
        <v>6012</v>
      </c>
      <c r="C3127" s="250" t="s">
        <v>243</v>
      </c>
      <c r="D3127" s="250" t="s">
        <v>244</v>
      </c>
      <c r="E3127" s="251" t="s">
        <v>6013</v>
      </c>
      <c r="F3127" s="0" t="n">
        <v>2.59</v>
      </c>
    </row>
    <row r="3128" customFormat="false" ht="15" hidden="false" customHeight="false" outlineLevel="0" collapsed="false">
      <c r="A3128" s="250" t="n">
        <v>44515</v>
      </c>
      <c r="B3128" s="250" t="s">
        <v>6014</v>
      </c>
      <c r="C3128" s="250" t="s">
        <v>243</v>
      </c>
      <c r="D3128" s="250" t="s">
        <v>244</v>
      </c>
      <c r="E3128" s="251" t="s">
        <v>534</v>
      </c>
      <c r="F3128" s="0" t="n">
        <v>1.55</v>
      </c>
    </row>
    <row r="3129" customFormat="false" ht="15" hidden="false" customHeight="false" outlineLevel="0" collapsed="false">
      <c r="A3129" s="250" t="n">
        <v>44511</v>
      </c>
      <c r="B3129" s="250" t="s">
        <v>6015</v>
      </c>
      <c r="C3129" s="250" t="s">
        <v>243</v>
      </c>
      <c r="D3129" s="250" t="s">
        <v>244</v>
      </c>
      <c r="E3129" s="251" t="s">
        <v>2546</v>
      </c>
      <c r="F3129" s="0" t="n">
        <v>34.03</v>
      </c>
    </row>
    <row r="3130" customFormat="false" ht="15" hidden="false" customHeight="false" outlineLevel="0" collapsed="false">
      <c r="A3130" s="250" t="n">
        <v>44516</v>
      </c>
      <c r="B3130" s="250" t="s">
        <v>6016</v>
      </c>
      <c r="C3130" s="250" t="s">
        <v>243</v>
      </c>
      <c r="D3130" s="250" t="s">
        <v>244</v>
      </c>
      <c r="E3130" s="251" t="s">
        <v>6017</v>
      </c>
      <c r="F3130" s="0" t="n">
        <v>12.43</v>
      </c>
    </row>
    <row r="3131" customFormat="false" ht="15" hidden="false" customHeight="false" outlineLevel="0" collapsed="false">
      <c r="A3131" s="250" t="n">
        <v>44517</v>
      </c>
      <c r="B3131" s="250" t="s">
        <v>6018</v>
      </c>
      <c r="C3131" s="250" t="s">
        <v>243</v>
      </c>
      <c r="D3131" s="250" t="s">
        <v>244</v>
      </c>
      <c r="E3131" s="251" t="s">
        <v>6019</v>
      </c>
      <c r="F3131" s="0" t="n">
        <v>23.98</v>
      </c>
    </row>
    <row r="3132" customFormat="false" ht="15" hidden="false" customHeight="false" outlineLevel="0" collapsed="false">
      <c r="A3132" s="250" t="n">
        <v>11479</v>
      </c>
      <c r="B3132" s="250" t="s">
        <v>6020</v>
      </c>
      <c r="C3132" s="250" t="s">
        <v>232</v>
      </c>
      <c r="D3132" s="250" t="s">
        <v>236</v>
      </c>
      <c r="E3132" s="251" t="s">
        <v>6021</v>
      </c>
      <c r="F3132" s="0" t="n">
        <v>8.93</v>
      </c>
    </row>
    <row r="3133" customFormat="false" ht="15" hidden="false" customHeight="false" outlineLevel="0" collapsed="false">
      <c r="A3133" s="250" t="n">
        <v>11481</v>
      </c>
      <c r="B3133" s="250" t="s">
        <v>6022</v>
      </c>
      <c r="C3133" s="250" t="s">
        <v>232</v>
      </c>
      <c r="D3133" s="250" t="s">
        <v>236</v>
      </c>
      <c r="E3133" s="251" t="s">
        <v>6023</v>
      </c>
      <c r="F3133" s="0" t="n">
        <v>26.53</v>
      </c>
    </row>
    <row r="3134" customFormat="false" ht="15" hidden="false" customHeight="false" outlineLevel="0" collapsed="false">
      <c r="A3134" s="250" t="n">
        <v>43609</v>
      </c>
      <c r="B3134" s="250" t="s">
        <v>6024</v>
      </c>
      <c r="C3134" s="250" t="s">
        <v>232</v>
      </c>
      <c r="D3134" s="250" t="s">
        <v>236</v>
      </c>
      <c r="E3134" s="251" t="s">
        <v>6023</v>
      </c>
      <c r="F3134" s="0" t="n">
        <v>3.31</v>
      </c>
    </row>
    <row r="3135" customFormat="false" ht="15" hidden="false" customHeight="false" outlineLevel="0" collapsed="false">
      <c r="A3135" s="250" t="n">
        <v>11478</v>
      </c>
      <c r="B3135" s="250" t="s">
        <v>6025</v>
      </c>
      <c r="C3135" s="250" t="s">
        <v>232</v>
      </c>
      <c r="D3135" s="250" t="s">
        <v>236</v>
      </c>
      <c r="E3135" s="251" t="s">
        <v>6026</v>
      </c>
      <c r="F3135" s="0" t="n">
        <v>5.2</v>
      </c>
    </row>
    <row r="3136" customFormat="false" ht="15" hidden="false" customHeight="false" outlineLevel="0" collapsed="false">
      <c r="A3136" s="250" t="n">
        <v>43608</v>
      </c>
      <c r="B3136" s="250" t="s">
        <v>6027</v>
      </c>
      <c r="C3136" s="250" t="s">
        <v>232</v>
      </c>
      <c r="D3136" s="250" t="s">
        <v>236</v>
      </c>
      <c r="E3136" s="251" t="s">
        <v>4427</v>
      </c>
      <c r="F3136" s="0" t="n">
        <v>7.37</v>
      </c>
    </row>
    <row r="3137" customFormat="false" ht="15" hidden="false" customHeight="false" outlineLevel="0" collapsed="false">
      <c r="A3137" s="250" t="n">
        <v>11476</v>
      </c>
      <c r="B3137" s="250" t="s">
        <v>6028</v>
      </c>
      <c r="C3137" s="250" t="s">
        <v>232</v>
      </c>
      <c r="D3137" s="250" t="s">
        <v>236</v>
      </c>
      <c r="E3137" s="251" t="s">
        <v>4427</v>
      </c>
      <c r="F3137" s="0" t="n">
        <v>3.9</v>
      </c>
    </row>
    <row r="3138" customFormat="false" ht="15" hidden="false" customHeight="false" outlineLevel="0" collapsed="false">
      <c r="A3138" s="250" t="n">
        <v>40637</v>
      </c>
      <c r="B3138" s="250" t="s">
        <v>6029</v>
      </c>
      <c r="C3138" s="250" t="s">
        <v>232</v>
      </c>
      <c r="D3138" s="250" t="s">
        <v>244</v>
      </c>
      <c r="E3138" s="251" t="s">
        <v>6030</v>
      </c>
      <c r="F3138" s="0" t="n">
        <v>18.88</v>
      </c>
    </row>
    <row r="3139" customFormat="false" ht="15" hidden="false" customHeight="false" outlineLevel="0" collapsed="false">
      <c r="A3139" s="250" t="n">
        <v>13836</v>
      </c>
      <c r="B3139" s="250" t="s">
        <v>6031</v>
      </c>
      <c r="C3139" s="250" t="s">
        <v>232</v>
      </c>
      <c r="D3139" s="250" t="s">
        <v>244</v>
      </c>
      <c r="E3139" s="251" t="s">
        <v>6032</v>
      </c>
      <c r="F3139" s="0" t="n">
        <v>0.82</v>
      </c>
    </row>
    <row r="3140" customFormat="false" ht="15" hidden="false" customHeight="false" outlineLevel="0" collapsed="false">
      <c r="A3140" s="250" t="n">
        <v>14534</v>
      </c>
      <c r="B3140" s="250" t="s">
        <v>6033</v>
      </c>
      <c r="C3140" s="250" t="s">
        <v>232</v>
      </c>
      <c r="D3140" s="250" t="s">
        <v>244</v>
      </c>
      <c r="E3140" s="251" t="s">
        <v>6034</v>
      </c>
      <c r="F3140" s="0" t="n">
        <v>1.77</v>
      </c>
    </row>
    <row r="3141" customFormat="false" ht="15" hidden="false" customHeight="false" outlineLevel="0" collapsed="false">
      <c r="A3141" s="250" t="n">
        <v>14619</v>
      </c>
      <c r="B3141" s="250" t="s">
        <v>6035</v>
      </c>
      <c r="C3141" s="250" t="s">
        <v>232</v>
      </c>
      <c r="D3141" s="250" t="s">
        <v>236</v>
      </c>
      <c r="E3141" s="251" t="s">
        <v>6036</v>
      </c>
      <c r="F3141" s="0" t="n">
        <v>3.36</v>
      </c>
    </row>
    <row r="3142" customFormat="false" ht="15" hidden="false" customHeight="false" outlineLevel="0" collapsed="false">
      <c r="A3142" s="250" t="n">
        <v>14535</v>
      </c>
      <c r="B3142" s="250" t="s">
        <v>6037</v>
      </c>
      <c r="C3142" s="250" t="s">
        <v>232</v>
      </c>
      <c r="D3142" s="250" t="s">
        <v>244</v>
      </c>
      <c r="E3142" s="251" t="s">
        <v>6038</v>
      </c>
      <c r="F3142" s="0" t="n">
        <v>3.44</v>
      </c>
    </row>
    <row r="3143" customFormat="false" ht="15" hidden="false" customHeight="false" outlineLevel="0" collapsed="false">
      <c r="A3143" s="250" t="n">
        <v>39813</v>
      </c>
      <c r="B3143" s="250" t="s">
        <v>6039</v>
      </c>
      <c r="C3143" s="250" t="s">
        <v>232</v>
      </c>
      <c r="D3143" s="250" t="s">
        <v>244</v>
      </c>
      <c r="E3143" s="251" t="s">
        <v>6040</v>
      </c>
      <c r="F3143" s="0" t="n">
        <v>3.66</v>
      </c>
    </row>
    <row r="3144" customFormat="false" ht="15" hidden="false" customHeight="false" outlineLevel="0" collapsed="false">
      <c r="A3144" s="250" t="n">
        <v>40403</v>
      </c>
      <c r="B3144" s="250" t="s">
        <v>6041</v>
      </c>
      <c r="C3144" s="250" t="s">
        <v>232</v>
      </c>
      <c r="D3144" s="250" t="s">
        <v>244</v>
      </c>
      <c r="E3144" s="251" t="s">
        <v>6042</v>
      </c>
      <c r="F3144" s="0" t="n">
        <v>4.54</v>
      </c>
    </row>
    <row r="3145" customFormat="false" ht="15" hidden="false" customHeight="false" outlineLevel="0" collapsed="false">
      <c r="A3145" s="250" t="n">
        <v>12868</v>
      </c>
      <c r="B3145" s="250" t="s">
        <v>6043</v>
      </c>
      <c r="C3145" s="250" t="s">
        <v>575</v>
      </c>
      <c r="D3145" s="250" t="s">
        <v>236</v>
      </c>
      <c r="E3145" s="251" t="s">
        <v>6044</v>
      </c>
      <c r="F3145" s="0" t="n">
        <v>12.36</v>
      </c>
    </row>
    <row r="3146" customFormat="false" ht="15" hidden="false" customHeight="false" outlineLevel="0" collapsed="false">
      <c r="A3146" s="250" t="n">
        <v>40916</v>
      </c>
      <c r="B3146" s="250" t="s">
        <v>6045</v>
      </c>
      <c r="C3146" s="250" t="s">
        <v>578</v>
      </c>
      <c r="D3146" s="250" t="s">
        <v>236</v>
      </c>
      <c r="E3146" s="251" t="s">
        <v>6046</v>
      </c>
      <c r="F3146" s="0" t="n">
        <v>0.91</v>
      </c>
    </row>
    <row r="3147" customFormat="false" ht="15" hidden="false" customHeight="false" outlineLevel="0" collapsed="false">
      <c r="A3147" s="250" t="n">
        <v>4755</v>
      </c>
      <c r="B3147" s="250" t="s">
        <v>6047</v>
      </c>
      <c r="C3147" s="250" t="s">
        <v>575</v>
      </c>
      <c r="D3147" s="250" t="s">
        <v>236</v>
      </c>
      <c r="E3147" s="251" t="s">
        <v>1825</v>
      </c>
      <c r="F3147" s="0" t="n">
        <v>1.16</v>
      </c>
    </row>
    <row r="3148" customFormat="false" ht="15" hidden="false" customHeight="false" outlineLevel="0" collapsed="false">
      <c r="A3148" s="250" t="n">
        <v>41067</v>
      </c>
      <c r="B3148" s="250" t="s">
        <v>6048</v>
      </c>
      <c r="C3148" s="250" t="s">
        <v>578</v>
      </c>
      <c r="D3148" s="250" t="s">
        <v>236</v>
      </c>
      <c r="E3148" s="251" t="s">
        <v>6049</v>
      </c>
      <c r="F3148" s="0" t="n">
        <v>1.09</v>
      </c>
    </row>
    <row r="3149" customFormat="false" ht="15" hidden="false" customHeight="false" outlineLevel="0" collapsed="false">
      <c r="A3149" s="250" t="n">
        <v>38463</v>
      </c>
      <c r="B3149" s="250" t="s">
        <v>6050</v>
      </c>
      <c r="C3149" s="250" t="s">
        <v>232</v>
      </c>
      <c r="D3149" s="250" t="s">
        <v>236</v>
      </c>
      <c r="E3149" s="251" t="s">
        <v>6051</v>
      </c>
      <c r="F3149" s="0" t="n">
        <v>3.59</v>
      </c>
    </row>
    <row r="3150" customFormat="false" ht="15" hidden="false" customHeight="false" outlineLevel="0" collapsed="false">
      <c r="A3150" s="250" t="n">
        <v>40703</v>
      </c>
      <c r="B3150" s="250" t="s">
        <v>6052</v>
      </c>
      <c r="C3150" s="250" t="s">
        <v>232</v>
      </c>
      <c r="D3150" s="250" t="s">
        <v>244</v>
      </c>
      <c r="E3150" s="251" t="s">
        <v>6053</v>
      </c>
      <c r="F3150" s="0" t="n">
        <v>7.95</v>
      </c>
    </row>
    <row r="3151" customFormat="false" ht="15" hidden="false" customHeight="false" outlineLevel="0" collapsed="false">
      <c r="A3151" s="250" t="n">
        <v>14531</v>
      </c>
      <c r="B3151" s="250" t="s">
        <v>6054</v>
      </c>
      <c r="C3151" s="250" t="s">
        <v>232</v>
      </c>
      <c r="D3151" s="250" t="s">
        <v>244</v>
      </c>
      <c r="E3151" s="251" t="s">
        <v>6055</v>
      </c>
      <c r="F3151" s="0" t="n">
        <v>16.51</v>
      </c>
    </row>
    <row r="3152" customFormat="false" ht="15" hidden="false" customHeight="false" outlineLevel="0" collapsed="false">
      <c r="A3152" s="250" t="n">
        <v>36533</v>
      </c>
      <c r="B3152" s="250" t="s">
        <v>6056</v>
      </c>
      <c r="C3152" s="250" t="s">
        <v>232</v>
      </c>
      <c r="D3152" s="250" t="s">
        <v>244</v>
      </c>
      <c r="E3152" s="251" t="s">
        <v>6057</v>
      </c>
      <c r="F3152" s="0" t="n">
        <v>1886.68</v>
      </c>
    </row>
    <row r="3153" customFormat="false" ht="15" hidden="false" customHeight="false" outlineLevel="0" collapsed="false">
      <c r="A3153" s="250" t="n">
        <v>11616</v>
      </c>
      <c r="B3153" s="250" t="s">
        <v>6058</v>
      </c>
      <c r="C3153" s="250" t="s">
        <v>232</v>
      </c>
      <c r="D3153" s="250" t="s">
        <v>244</v>
      </c>
      <c r="E3153" s="251" t="s">
        <v>6059</v>
      </c>
      <c r="F3153" s="0" t="n">
        <v>18.15</v>
      </c>
    </row>
    <row r="3154" customFormat="false" ht="15" hidden="false" customHeight="false" outlineLevel="0" collapsed="false">
      <c r="A3154" s="250" t="n">
        <v>41898</v>
      </c>
      <c r="B3154" s="250" t="s">
        <v>6060</v>
      </c>
      <c r="C3154" s="250" t="s">
        <v>232</v>
      </c>
      <c r="D3154" s="250" t="s">
        <v>244</v>
      </c>
      <c r="E3154" s="251" t="s">
        <v>6061</v>
      </c>
      <c r="F3154" s="0" t="n">
        <v>43.29</v>
      </c>
    </row>
    <row r="3155" customFormat="false" ht="15" hidden="false" customHeight="false" outlineLevel="0" collapsed="false">
      <c r="A3155" s="250" t="n">
        <v>13447</v>
      </c>
      <c r="B3155" s="250" t="s">
        <v>6062</v>
      </c>
      <c r="C3155" s="250" t="s">
        <v>232</v>
      </c>
      <c r="D3155" s="250" t="s">
        <v>244</v>
      </c>
      <c r="E3155" s="251" t="s">
        <v>6063</v>
      </c>
      <c r="F3155" s="0" t="n">
        <v>8.34</v>
      </c>
    </row>
    <row r="3156" customFormat="false" ht="15" hidden="false" customHeight="false" outlineLevel="0" collapsed="false">
      <c r="A3156" s="250" t="n">
        <v>14529</v>
      </c>
      <c r="B3156" s="250" t="s">
        <v>6064</v>
      </c>
      <c r="C3156" s="250" t="s">
        <v>232</v>
      </c>
      <c r="D3156" s="250" t="s">
        <v>244</v>
      </c>
      <c r="E3156" s="251" t="s">
        <v>6065</v>
      </c>
      <c r="F3156" s="0" t="n">
        <v>149.19</v>
      </c>
    </row>
    <row r="3157" customFormat="false" ht="15" hidden="false" customHeight="false" outlineLevel="0" collapsed="false">
      <c r="A3157" s="250" t="n">
        <v>10747</v>
      </c>
      <c r="B3157" s="250" t="s">
        <v>6066</v>
      </c>
      <c r="C3157" s="250" t="s">
        <v>232</v>
      </c>
      <c r="D3157" s="250" t="s">
        <v>244</v>
      </c>
      <c r="E3157" s="251" t="s">
        <v>6067</v>
      </c>
      <c r="F3157" s="0" t="n">
        <v>8.99</v>
      </c>
    </row>
    <row r="3158" customFormat="false" ht="15" hidden="false" customHeight="false" outlineLevel="0" collapsed="false">
      <c r="A3158" s="250" t="n">
        <v>36141</v>
      </c>
      <c r="B3158" s="250" t="s">
        <v>6068</v>
      </c>
      <c r="C3158" s="250" t="s">
        <v>232</v>
      </c>
      <c r="D3158" s="250" t="s">
        <v>236</v>
      </c>
      <c r="E3158" s="251" t="s">
        <v>6069</v>
      </c>
      <c r="F3158" s="0" t="n">
        <v>31.07</v>
      </c>
    </row>
    <row r="3159" customFormat="false" ht="15" hidden="false" customHeight="false" outlineLevel="0" collapsed="false">
      <c r="A3159" s="250" t="n">
        <v>43651</v>
      </c>
      <c r="B3159" s="250" t="s">
        <v>6070</v>
      </c>
      <c r="C3159" s="250" t="s">
        <v>352</v>
      </c>
      <c r="D3159" s="250" t="s">
        <v>236</v>
      </c>
      <c r="E3159" s="251" t="s">
        <v>6071</v>
      </c>
      <c r="F3159" s="0" t="n">
        <v>12.32</v>
      </c>
    </row>
    <row r="3160" customFormat="false" ht="15" hidden="false" customHeight="false" outlineLevel="0" collapsed="false">
      <c r="A3160" s="250" t="n">
        <v>43626</v>
      </c>
      <c r="B3160" s="250" t="s">
        <v>6072</v>
      </c>
      <c r="C3160" s="250" t="s">
        <v>352</v>
      </c>
      <c r="D3160" s="250" t="s">
        <v>233</v>
      </c>
      <c r="E3160" s="251" t="s">
        <v>6073</v>
      </c>
      <c r="F3160" s="0" t="n">
        <v>35.85</v>
      </c>
    </row>
    <row r="3161" customFormat="false" ht="15" hidden="false" customHeight="false" outlineLevel="0" collapsed="false">
      <c r="A3161" s="250" t="n">
        <v>39434</v>
      </c>
      <c r="B3161" s="250" t="s">
        <v>6074</v>
      </c>
      <c r="C3161" s="250" t="s">
        <v>352</v>
      </c>
      <c r="D3161" s="250" t="s">
        <v>236</v>
      </c>
      <c r="E3161" s="251" t="s">
        <v>3926</v>
      </c>
      <c r="F3161" s="0" t="n">
        <v>122.34</v>
      </c>
    </row>
    <row r="3162" customFormat="false" ht="15" hidden="false" customHeight="false" outlineLevel="0" collapsed="false">
      <c r="A3162" s="250" t="n">
        <v>39433</v>
      </c>
      <c r="B3162" s="250" t="s">
        <v>6075</v>
      </c>
      <c r="C3162" s="250" t="s">
        <v>352</v>
      </c>
      <c r="D3162" s="250" t="s">
        <v>236</v>
      </c>
      <c r="E3162" s="251" t="s">
        <v>1734</v>
      </c>
      <c r="F3162" s="0" t="n">
        <v>14.08</v>
      </c>
    </row>
    <row r="3163" customFormat="false" ht="15" hidden="false" customHeight="false" outlineLevel="0" collapsed="false">
      <c r="A3163" s="250" t="n">
        <v>4049</v>
      </c>
      <c r="B3163" s="250" t="s">
        <v>6076</v>
      </c>
      <c r="C3163" s="250" t="s">
        <v>355</v>
      </c>
      <c r="D3163" s="250" t="s">
        <v>236</v>
      </c>
      <c r="E3163" s="251" t="s">
        <v>6077</v>
      </c>
      <c r="F3163" s="0" t="n">
        <v>2489.83</v>
      </c>
    </row>
    <row r="3164" customFormat="false" ht="15" hidden="false" customHeight="false" outlineLevel="0" collapsed="false">
      <c r="A3164" s="250" t="n">
        <v>38120</v>
      </c>
      <c r="B3164" s="250" t="s">
        <v>6078</v>
      </c>
      <c r="C3164" s="250" t="s">
        <v>352</v>
      </c>
      <c r="D3164" s="250" t="s">
        <v>244</v>
      </c>
      <c r="E3164" s="251" t="s">
        <v>6079</v>
      </c>
      <c r="F3164" s="0" t="n">
        <v>2.08</v>
      </c>
    </row>
    <row r="3165" customFormat="false" ht="15" hidden="false" customHeight="false" outlineLevel="0" collapsed="false">
      <c r="A3165" s="250" t="n">
        <v>43652</v>
      </c>
      <c r="B3165" s="250" t="s">
        <v>6080</v>
      </c>
      <c r="C3165" s="250" t="s">
        <v>352</v>
      </c>
      <c r="D3165" s="250" t="s">
        <v>236</v>
      </c>
      <c r="E3165" s="251" t="s">
        <v>679</v>
      </c>
      <c r="F3165" s="0" t="n">
        <v>6.1</v>
      </c>
    </row>
    <row r="3166" customFormat="false" ht="15" hidden="false" customHeight="false" outlineLevel="0" collapsed="false">
      <c r="A3166" s="250" t="n">
        <v>10498</v>
      </c>
      <c r="B3166" s="250" t="s">
        <v>6081</v>
      </c>
      <c r="C3166" s="250" t="s">
        <v>352</v>
      </c>
      <c r="D3166" s="250" t="s">
        <v>236</v>
      </c>
      <c r="E3166" s="251" t="s">
        <v>2866</v>
      </c>
      <c r="F3166" s="0" t="n">
        <v>8.52</v>
      </c>
    </row>
    <row r="3167" customFormat="false" ht="15" hidden="false" customHeight="false" outlineLevel="0" collapsed="false">
      <c r="A3167" s="250" t="n">
        <v>4823</v>
      </c>
      <c r="B3167" s="250" t="s">
        <v>6082</v>
      </c>
      <c r="C3167" s="250" t="s">
        <v>352</v>
      </c>
      <c r="D3167" s="250" t="s">
        <v>236</v>
      </c>
      <c r="E3167" s="251" t="s">
        <v>6083</v>
      </c>
      <c r="F3167" s="0" t="n">
        <v>1.72</v>
      </c>
    </row>
    <row r="3168" customFormat="false" ht="15" hidden="false" customHeight="false" outlineLevel="0" collapsed="false">
      <c r="A3168" s="250" t="n">
        <v>38877</v>
      </c>
      <c r="B3168" s="250" t="s">
        <v>6084</v>
      </c>
      <c r="C3168" s="250" t="s">
        <v>352</v>
      </c>
      <c r="D3168" s="250" t="s">
        <v>236</v>
      </c>
      <c r="E3168" s="251" t="s">
        <v>6085</v>
      </c>
      <c r="F3168" s="0" t="n">
        <v>2.2</v>
      </c>
    </row>
    <row r="3169" customFormat="false" ht="15" hidden="false" customHeight="false" outlineLevel="0" collapsed="false">
      <c r="A3169" s="250" t="n">
        <v>34546</v>
      </c>
      <c r="B3169" s="250" t="s">
        <v>6086</v>
      </c>
      <c r="C3169" s="250" t="s">
        <v>352</v>
      </c>
      <c r="D3169" s="250" t="s">
        <v>236</v>
      </c>
      <c r="E3169" s="251" t="s">
        <v>6087</v>
      </c>
      <c r="F3169" s="0" t="n">
        <v>1.95</v>
      </c>
    </row>
    <row r="3170" customFormat="false" ht="15" hidden="false" customHeight="false" outlineLevel="0" collapsed="false">
      <c r="A3170" s="250" t="n">
        <v>41387</v>
      </c>
      <c r="B3170" s="250" t="s">
        <v>6088</v>
      </c>
      <c r="C3170" s="250" t="s">
        <v>253</v>
      </c>
      <c r="D3170" s="250" t="s">
        <v>236</v>
      </c>
      <c r="E3170" s="251" t="s">
        <v>6089</v>
      </c>
      <c r="F3170" s="0" t="n">
        <v>56.59</v>
      </c>
    </row>
    <row r="3171" customFormat="false" ht="15" hidden="false" customHeight="false" outlineLevel="0" collapsed="false">
      <c r="A3171" s="250" t="n">
        <v>41388</v>
      </c>
      <c r="B3171" s="250" t="s">
        <v>6090</v>
      </c>
      <c r="C3171" s="250" t="s">
        <v>253</v>
      </c>
      <c r="D3171" s="250" t="s">
        <v>236</v>
      </c>
      <c r="E3171" s="251" t="s">
        <v>1883</v>
      </c>
      <c r="F3171" s="0" t="n">
        <v>6.14</v>
      </c>
    </row>
    <row r="3172" customFormat="false" ht="15" hidden="false" customHeight="false" outlineLevel="0" collapsed="false">
      <c r="A3172" s="250" t="n">
        <v>41380</v>
      </c>
      <c r="B3172" s="250" t="s">
        <v>6091</v>
      </c>
      <c r="C3172" s="250" t="s">
        <v>232</v>
      </c>
      <c r="D3172" s="250" t="s">
        <v>236</v>
      </c>
      <c r="E3172" s="251" t="s">
        <v>6092</v>
      </c>
      <c r="F3172" s="0" t="n">
        <v>15.17</v>
      </c>
    </row>
    <row r="3173" customFormat="false" ht="15" hidden="false" customHeight="false" outlineLevel="0" collapsed="false">
      <c r="A3173" s="250" t="n">
        <v>41381</v>
      </c>
      <c r="B3173" s="250" t="s">
        <v>6093</v>
      </c>
      <c r="C3173" s="250" t="s">
        <v>232</v>
      </c>
      <c r="D3173" s="250" t="s">
        <v>236</v>
      </c>
      <c r="E3173" s="251" t="s">
        <v>6094</v>
      </c>
      <c r="F3173" s="0" t="n">
        <v>11.88</v>
      </c>
    </row>
    <row r="3174" customFormat="false" ht="15" hidden="false" customHeight="false" outlineLevel="0" collapsed="false">
      <c r="A3174" s="250" t="n">
        <v>41382</v>
      </c>
      <c r="B3174" s="250" t="s">
        <v>6095</v>
      </c>
      <c r="C3174" s="250" t="s">
        <v>232</v>
      </c>
      <c r="D3174" s="250" t="s">
        <v>236</v>
      </c>
      <c r="E3174" s="251" t="s">
        <v>6096</v>
      </c>
      <c r="F3174" s="0" t="n">
        <v>14.3</v>
      </c>
    </row>
    <row r="3175" customFormat="false" ht="15" hidden="false" customHeight="false" outlineLevel="0" collapsed="false">
      <c r="A3175" s="250" t="n">
        <v>41383</v>
      </c>
      <c r="B3175" s="250" t="s">
        <v>6097</v>
      </c>
      <c r="C3175" s="250" t="s">
        <v>232</v>
      </c>
      <c r="D3175" s="250" t="s">
        <v>236</v>
      </c>
      <c r="E3175" s="251" t="s">
        <v>6098</v>
      </c>
      <c r="F3175" s="0" t="n">
        <v>23.9</v>
      </c>
    </row>
    <row r="3176" customFormat="false" ht="15" hidden="false" customHeight="false" outlineLevel="0" collapsed="false">
      <c r="A3176" s="250" t="n">
        <v>41385</v>
      </c>
      <c r="B3176" s="250" t="s">
        <v>6099</v>
      </c>
      <c r="C3176" s="250" t="s">
        <v>232</v>
      </c>
      <c r="D3176" s="250" t="s">
        <v>236</v>
      </c>
      <c r="E3176" s="251" t="s">
        <v>6100</v>
      </c>
      <c r="F3176" s="0" t="n">
        <v>59.01</v>
      </c>
    </row>
    <row r="3177" customFormat="false" ht="15" hidden="false" customHeight="false" outlineLevel="0" collapsed="false">
      <c r="A3177" s="250" t="n">
        <v>11079</v>
      </c>
      <c r="B3177" s="250" t="s">
        <v>6101</v>
      </c>
      <c r="C3177" s="250" t="s">
        <v>572</v>
      </c>
      <c r="D3177" s="250" t="s">
        <v>236</v>
      </c>
      <c r="E3177" s="251" t="s">
        <v>6102</v>
      </c>
      <c r="F3177" s="0" t="n">
        <v>119.31</v>
      </c>
    </row>
    <row r="3178" customFormat="false" ht="15" hidden="false" customHeight="false" outlineLevel="0" collapsed="false">
      <c r="A3178" s="250" t="n">
        <v>11082</v>
      </c>
      <c r="B3178" s="250" t="s">
        <v>6103</v>
      </c>
      <c r="C3178" s="250" t="s">
        <v>572</v>
      </c>
      <c r="D3178" s="250" t="s">
        <v>236</v>
      </c>
      <c r="E3178" s="251" t="s">
        <v>6102</v>
      </c>
      <c r="F3178" s="0" t="n">
        <v>1263.32</v>
      </c>
    </row>
    <row r="3179" customFormat="false" ht="15" hidden="false" customHeight="false" outlineLevel="0" collapsed="false">
      <c r="A3179" s="250" t="n">
        <v>4058</v>
      </c>
      <c r="B3179" s="250" t="s">
        <v>6104</v>
      </c>
      <c r="C3179" s="250" t="s">
        <v>575</v>
      </c>
      <c r="D3179" s="250" t="s">
        <v>236</v>
      </c>
      <c r="E3179" s="251" t="s">
        <v>6105</v>
      </c>
      <c r="F3179" s="0" t="n">
        <v>20.6</v>
      </c>
    </row>
    <row r="3180" customFormat="false" ht="15" hidden="false" customHeight="false" outlineLevel="0" collapsed="false">
      <c r="A3180" s="250" t="n">
        <v>40974</v>
      </c>
      <c r="B3180" s="250" t="s">
        <v>6106</v>
      </c>
      <c r="C3180" s="250" t="s">
        <v>578</v>
      </c>
      <c r="D3180" s="250" t="s">
        <v>236</v>
      </c>
      <c r="E3180" s="251" t="s">
        <v>6107</v>
      </c>
      <c r="F3180" s="0" t="n">
        <v>2.35</v>
      </c>
    </row>
    <row r="3181" customFormat="false" ht="15" hidden="false" customHeight="false" outlineLevel="0" collapsed="false">
      <c r="A3181" s="250" t="n">
        <v>34794</v>
      </c>
      <c r="B3181" s="250" t="s">
        <v>6108</v>
      </c>
      <c r="C3181" s="250" t="s">
        <v>575</v>
      </c>
      <c r="D3181" s="250" t="s">
        <v>236</v>
      </c>
      <c r="E3181" s="251" t="s">
        <v>2490</v>
      </c>
      <c r="F3181" s="0" t="n">
        <v>1.24</v>
      </c>
    </row>
    <row r="3182" customFormat="false" ht="15" hidden="false" customHeight="false" outlineLevel="0" collapsed="false">
      <c r="A3182" s="250" t="n">
        <v>40925</v>
      </c>
      <c r="B3182" s="250" t="s">
        <v>6109</v>
      </c>
      <c r="C3182" s="250" t="s">
        <v>578</v>
      </c>
      <c r="D3182" s="250" t="s">
        <v>236</v>
      </c>
      <c r="E3182" s="251" t="s">
        <v>6110</v>
      </c>
      <c r="F3182" s="0" t="n">
        <v>8.74</v>
      </c>
    </row>
    <row r="3183" customFormat="false" ht="15" hidden="false" customHeight="false" outlineLevel="0" collapsed="false">
      <c r="A3183" s="250" t="n">
        <v>13741</v>
      </c>
      <c r="B3183" s="250" t="s">
        <v>6111</v>
      </c>
      <c r="C3183" s="250" t="s">
        <v>232</v>
      </c>
      <c r="D3183" s="250" t="s">
        <v>236</v>
      </c>
      <c r="E3183" s="251" t="s">
        <v>6112</v>
      </c>
      <c r="F3183" s="0" t="n">
        <v>11.94</v>
      </c>
    </row>
    <row r="3184" customFormat="false" ht="15" hidden="false" customHeight="false" outlineLevel="0" collapsed="false">
      <c r="A3184" s="250" t="n">
        <v>3288</v>
      </c>
      <c r="B3184" s="250" t="s">
        <v>6113</v>
      </c>
      <c r="C3184" s="250" t="s">
        <v>253</v>
      </c>
      <c r="D3184" s="250" t="s">
        <v>244</v>
      </c>
      <c r="E3184" s="251" t="s">
        <v>1960</v>
      </c>
      <c r="F3184" s="0" t="n">
        <v>3.5</v>
      </c>
    </row>
    <row r="3185" customFormat="false" ht="15" hidden="false" customHeight="false" outlineLevel="0" collapsed="false">
      <c r="A3185" s="250" t="n">
        <v>13587</v>
      </c>
      <c r="B3185" s="250" t="s">
        <v>6114</v>
      </c>
      <c r="C3185" s="250" t="s">
        <v>253</v>
      </c>
      <c r="D3185" s="250" t="s">
        <v>244</v>
      </c>
      <c r="E3185" s="251" t="s">
        <v>4407</v>
      </c>
      <c r="F3185" s="0" t="n">
        <v>0.92</v>
      </c>
    </row>
    <row r="3186" customFormat="false" ht="15" hidden="false" customHeight="false" outlineLevel="0" collapsed="false">
      <c r="A3186" s="250" t="n">
        <v>38598</v>
      </c>
      <c r="B3186" s="250" t="s">
        <v>6115</v>
      </c>
      <c r="C3186" s="250" t="s">
        <v>232</v>
      </c>
      <c r="D3186" s="250" t="s">
        <v>236</v>
      </c>
      <c r="E3186" s="251" t="s">
        <v>1279</v>
      </c>
      <c r="F3186" s="0" t="n">
        <v>1.54</v>
      </c>
    </row>
    <row r="3187" customFormat="false" ht="15" hidden="false" customHeight="false" outlineLevel="0" collapsed="false">
      <c r="A3187" s="250" t="n">
        <v>38595</v>
      </c>
      <c r="B3187" s="250" t="s">
        <v>6116</v>
      </c>
      <c r="C3187" s="250" t="s">
        <v>232</v>
      </c>
      <c r="D3187" s="250" t="s">
        <v>236</v>
      </c>
      <c r="E3187" s="251" t="s">
        <v>6117</v>
      </c>
      <c r="F3187" s="0" t="n">
        <v>4.91</v>
      </c>
    </row>
    <row r="3188" customFormat="false" ht="15" hidden="false" customHeight="false" outlineLevel="0" collapsed="false">
      <c r="A3188" s="250" t="n">
        <v>38592</v>
      </c>
      <c r="B3188" s="250" t="s">
        <v>6118</v>
      </c>
      <c r="C3188" s="250" t="s">
        <v>232</v>
      </c>
      <c r="D3188" s="250" t="s">
        <v>236</v>
      </c>
      <c r="E3188" s="251" t="s">
        <v>1638</v>
      </c>
      <c r="F3188" s="0" t="n">
        <v>300</v>
      </c>
    </row>
    <row r="3189" customFormat="false" ht="15" hidden="false" customHeight="false" outlineLevel="0" collapsed="false">
      <c r="A3189" s="250" t="n">
        <v>38588</v>
      </c>
      <c r="B3189" s="250" t="s">
        <v>6119</v>
      </c>
      <c r="C3189" s="250" t="s">
        <v>232</v>
      </c>
      <c r="D3189" s="250" t="s">
        <v>236</v>
      </c>
      <c r="E3189" s="251" t="s">
        <v>282</v>
      </c>
      <c r="F3189" s="0" t="n">
        <v>369.8</v>
      </c>
    </row>
    <row r="3190" customFormat="false" ht="15" hidden="false" customHeight="false" outlineLevel="0" collapsed="false">
      <c r="A3190" s="250" t="n">
        <v>38593</v>
      </c>
      <c r="B3190" s="250" t="s">
        <v>6120</v>
      </c>
      <c r="C3190" s="250" t="s">
        <v>232</v>
      </c>
      <c r="D3190" s="250" t="s">
        <v>236</v>
      </c>
      <c r="E3190" s="251" t="s">
        <v>6121</v>
      </c>
      <c r="F3190" s="0" t="n">
        <v>460.39</v>
      </c>
    </row>
    <row r="3191" customFormat="false" ht="15" hidden="false" customHeight="false" outlineLevel="0" collapsed="false">
      <c r="A3191" s="250" t="n">
        <v>38589</v>
      </c>
      <c r="B3191" s="250" t="s">
        <v>6122</v>
      </c>
      <c r="C3191" s="250" t="s">
        <v>232</v>
      </c>
      <c r="D3191" s="250" t="s">
        <v>236</v>
      </c>
      <c r="E3191" s="251" t="s">
        <v>4938</v>
      </c>
      <c r="F3191" s="0" t="n">
        <v>491.58</v>
      </c>
    </row>
    <row r="3192" customFormat="false" ht="15" hidden="false" customHeight="false" outlineLevel="0" collapsed="false">
      <c r="A3192" s="250" t="n">
        <v>38594</v>
      </c>
      <c r="B3192" s="250" t="s">
        <v>6123</v>
      </c>
      <c r="C3192" s="250" t="s">
        <v>232</v>
      </c>
      <c r="D3192" s="250" t="s">
        <v>236</v>
      </c>
      <c r="E3192" s="251" t="s">
        <v>6124</v>
      </c>
      <c r="F3192" s="0" t="n">
        <v>444.05</v>
      </c>
    </row>
    <row r="3193" customFormat="false" ht="15" hidden="false" customHeight="false" outlineLevel="0" collapsed="false">
      <c r="A3193" s="250" t="n">
        <v>34773</v>
      </c>
      <c r="B3193" s="250" t="s">
        <v>6125</v>
      </c>
      <c r="C3193" s="250" t="s">
        <v>232</v>
      </c>
      <c r="D3193" s="250" t="s">
        <v>236</v>
      </c>
      <c r="E3193" s="251" t="s">
        <v>3451</v>
      </c>
      <c r="F3193" s="0" t="n">
        <v>529.45</v>
      </c>
    </row>
    <row r="3194" customFormat="false" ht="15" hidden="false" customHeight="false" outlineLevel="0" collapsed="false">
      <c r="A3194" s="250" t="n">
        <v>34769</v>
      </c>
      <c r="B3194" s="250" t="s">
        <v>6126</v>
      </c>
      <c r="C3194" s="250" t="s">
        <v>232</v>
      </c>
      <c r="D3194" s="250" t="s">
        <v>236</v>
      </c>
      <c r="E3194" s="251" t="s">
        <v>1267</v>
      </c>
      <c r="F3194" s="0" t="n">
        <v>534.65</v>
      </c>
    </row>
    <row r="3195" customFormat="false" ht="15" hidden="false" customHeight="false" outlineLevel="0" collapsed="false">
      <c r="A3195" s="250" t="n">
        <v>34763</v>
      </c>
      <c r="B3195" s="250" t="s">
        <v>6127</v>
      </c>
      <c r="C3195" s="250" t="s">
        <v>232</v>
      </c>
      <c r="D3195" s="250" t="s">
        <v>236</v>
      </c>
      <c r="E3195" s="251" t="s">
        <v>5724</v>
      </c>
      <c r="F3195" s="0" t="n">
        <v>698.01</v>
      </c>
    </row>
    <row r="3196" customFormat="false" ht="15" hidden="false" customHeight="false" outlineLevel="0" collapsed="false">
      <c r="A3196" s="250" t="n">
        <v>34774</v>
      </c>
      <c r="B3196" s="250" t="s">
        <v>6128</v>
      </c>
      <c r="C3196" s="250" t="s">
        <v>232</v>
      </c>
      <c r="D3196" s="250" t="s">
        <v>236</v>
      </c>
      <c r="E3196" s="251" t="s">
        <v>2968</v>
      </c>
      <c r="F3196" s="0" t="n">
        <v>595.54</v>
      </c>
    </row>
    <row r="3197" customFormat="false" ht="15" hidden="false" customHeight="false" outlineLevel="0" collapsed="false">
      <c r="A3197" s="250" t="n">
        <v>34771</v>
      </c>
      <c r="B3197" s="250" t="s">
        <v>6129</v>
      </c>
      <c r="C3197" s="250" t="s">
        <v>232</v>
      </c>
      <c r="D3197" s="250" t="s">
        <v>236</v>
      </c>
      <c r="E3197" s="251" t="s">
        <v>2040</v>
      </c>
      <c r="F3197" s="0" t="n">
        <v>750</v>
      </c>
    </row>
    <row r="3198" customFormat="false" ht="15" hidden="false" customHeight="false" outlineLevel="0" collapsed="false">
      <c r="A3198" s="250" t="n">
        <v>34764</v>
      </c>
      <c r="B3198" s="250" t="s">
        <v>6130</v>
      </c>
      <c r="C3198" s="250" t="s">
        <v>232</v>
      </c>
      <c r="D3198" s="250" t="s">
        <v>236</v>
      </c>
      <c r="E3198" s="251" t="s">
        <v>4088</v>
      </c>
      <c r="F3198" s="0" t="n">
        <v>911.88</v>
      </c>
    </row>
    <row r="3199" customFormat="false" ht="15" hidden="false" customHeight="false" outlineLevel="0" collapsed="false">
      <c r="A3199" s="250" t="n">
        <v>34788</v>
      </c>
      <c r="B3199" s="250" t="s">
        <v>6131</v>
      </c>
      <c r="C3199" s="250" t="s">
        <v>232</v>
      </c>
      <c r="D3199" s="250" t="s">
        <v>236</v>
      </c>
      <c r="E3199" s="251" t="s">
        <v>4575</v>
      </c>
      <c r="F3199" s="0" t="n">
        <v>1039.6</v>
      </c>
    </row>
    <row r="3200" customFormat="false" ht="15" hidden="false" customHeight="false" outlineLevel="0" collapsed="false">
      <c r="A3200" s="250" t="n">
        <v>34781</v>
      </c>
      <c r="B3200" s="250" t="s">
        <v>6132</v>
      </c>
      <c r="C3200" s="250" t="s">
        <v>232</v>
      </c>
      <c r="D3200" s="250" t="s">
        <v>236</v>
      </c>
      <c r="E3200" s="251" t="s">
        <v>6133</v>
      </c>
      <c r="F3200" s="0" t="n">
        <v>14.21</v>
      </c>
    </row>
    <row r="3201" customFormat="false" ht="15" hidden="false" customHeight="false" outlineLevel="0" collapsed="false">
      <c r="A3201" s="250" t="n">
        <v>41682</v>
      </c>
      <c r="B3201" s="250" t="s">
        <v>6134</v>
      </c>
      <c r="C3201" s="250" t="s">
        <v>232</v>
      </c>
      <c r="D3201" s="250" t="s">
        <v>236</v>
      </c>
      <c r="E3201" s="251" t="s">
        <v>6135</v>
      </c>
      <c r="F3201" s="0" t="n">
        <v>11.43</v>
      </c>
    </row>
    <row r="3202" customFormat="false" ht="15" hidden="false" customHeight="false" outlineLevel="0" collapsed="false">
      <c r="A3202" s="250" t="n">
        <v>41683</v>
      </c>
      <c r="B3202" s="250" t="s">
        <v>6136</v>
      </c>
      <c r="C3202" s="250" t="s">
        <v>232</v>
      </c>
      <c r="D3202" s="250" t="s">
        <v>236</v>
      </c>
      <c r="E3202" s="251" t="s">
        <v>6137</v>
      </c>
      <c r="F3202" s="0" t="n">
        <v>418767.64</v>
      </c>
    </row>
    <row r="3203" customFormat="false" ht="15" hidden="false" customHeight="false" outlineLevel="0" collapsed="false">
      <c r="A3203" s="250" t="n">
        <v>41680</v>
      </c>
      <c r="B3203" s="250" t="s">
        <v>6138</v>
      </c>
      <c r="C3203" s="250" t="s">
        <v>232</v>
      </c>
      <c r="D3203" s="250" t="s">
        <v>236</v>
      </c>
      <c r="E3203" s="251" t="s">
        <v>6139</v>
      </c>
      <c r="F3203" s="0" t="n">
        <v>372305.85</v>
      </c>
    </row>
    <row r="3204" customFormat="false" ht="15" hidden="false" customHeight="false" outlineLevel="0" collapsed="false">
      <c r="A3204" s="250" t="n">
        <v>41679</v>
      </c>
      <c r="B3204" s="250" t="s">
        <v>6140</v>
      </c>
      <c r="C3204" s="250" t="s">
        <v>232</v>
      </c>
      <c r="D3204" s="250" t="s">
        <v>236</v>
      </c>
      <c r="E3204" s="251" t="s">
        <v>5092</v>
      </c>
      <c r="F3204" s="0" t="n">
        <v>83.64</v>
      </c>
    </row>
    <row r="3205" customFormat="false" ht="15" hidden="false" customHeight="false" outlineLevel="0" collapsed="false">
      <c r="A3205" s="250" t="n">
        <v>41681</v>
      </c>
      <c r="B3205" s="250" t="s">
        <v>6141</v>
      </c>
      <c r="C3205" s="250" t="s">
        <v>232</v>
      </c>
      <c r="D3205" s="250" t="s">
        <v>236</v>
      </c>
      <c r="E3205" s="251" t="s">
        <v>2479</v>
      </c>
      <c r="F3205" s="0" t="n">
        <v>132.68</v>
      </c>
    </row>
    <row r="3206" customFormat="false" ht="15" hidden="false" customHeight="false" outlineLevel="0" collapsed="false">
      <c r="A3206" s="250" t="n">
        <v>43386</v>
      </c>
      <c r="B3206" s="250" t="s">
        <v>6142</v>
      </c>
      <c r="C3206" s="250" t="s">
        <v>232</v>
      </c>
      <c r="D3206" s="250" t="s">
        <v>236</v>
      </c>
      <c r="E3206" s="251" t="s">
        <v>2268</v>
      </c>
      <c r="F3206" s="0" t="n">
        <v>5.79</v>
      </c>
    </row>
    <row r="3207" customFormat="false" ht="15" hidden="false" customHeight="false" outlineLevel="0" collapsed="false">
      <c r="A3207" s="250" t="n">
        <v>4059</v>
      </c>
      <c r="B3207" s="250" t="s">
        <v>6143</v>
      </c>
      <c r="C3207" s="250" t="s">
        <v>253</v>
      </c>
      <c r="D3207" s="250" t="s">
        <v>236</v>
      </c>
      <c r="E3207" s="251" t="s">
        <v>6135</v>
      </c>
      <c r="F3207" s="0" t="n">
        <v>4.07</v>
      </c>
    </row>
    <row r="3208" customFormat="false" ht="15" hidden="false" customHeight="false" outlineLevel="0" collapsed="false">
      <c r="A3208" s="250" t="n">
        <v>4062</v>
      </c>
      <c r="B3208" s="250" t="s">
        <v>6144</v>
      </c>
      <c r="C3208" s="250" t="s">
        <v>232</v>
      </c>
      <c r="D3208" s="250" t="s">
        <v>236</v>
      </c>
      <c r="E3208" s="251" t="s">
        <v>6135</v>
      </c>
      <c r="F3208" s="0" t="n">
        <v>16</v>
      </c>
    </row>
    <row r="3209" customFormat="false" ht="15" hidden="false" customHeight="false" outlineLevel="0" collapsed="false">
      <c r="A3209" s="250" t="n">
        <v>4061</v>
      </c>
      <c r="B3209" s="250" t="s">
        <v>6145</v>
      </c>
      <c r="C3209" s="250" t="s">
        <v>232</v>
      </c>
      <c r="D3209" s="250" t="s">
        <v>236</v>
      </c>
      <c r="E3209" s="251" t="s">
        <v>6146</v>
      </c>
      <c r="F3209" s="0" t="n">
        <v>31.84</v>
      </c>
    </row>
    <row r="3210" customFormat="false" ht="15" hidden="false" customHeight="false" outlineLevel="0" collapsed="false">
      <c r="A3210" s="250" t="n">
        <v>41315</v>
      </c>
      <c r="B3210" s="250" t="s">
        <v>6147</v>
      </c>
      <c r="C3210" s="250" t="s">
        <v>352</v>
      </c>
      <c r="D3210" s="250" t="s">
        <v>236</v>
      </c>
      <c r="E3210" s="251" t="s">
        <v>6148</v>
      </c>
      <c r="F3210" s="0" t="n">
        <v>32.94</v>
      </c>
    </row>
    <row r="3211" customFormat="false" ht="15" hidden="false" customHeight="false" outlineLevel="0" collapsed="false">
      <c r="A3211" s="250" t="n">
        <v>43148</v>
      </c>
      <c r="B3211" s="250" t="s">
        <v>6149</v>
      </c>
      <c r="C3211" s="250" t="s">
        <v>352</v>
      </c>
      <c r="D3211" s="250" t="s">
        <v>236</v>
      </c>
      <c r="E3211" s="251" t="s">
        <v>6150</v>
      </c>
      <c r="F3211" s="0" t="n">
        <v>40.45</v>
      </c>
    </row>
    <row r="3212" customFormat="false" ht="15" hidden="false" customHeight="false" outlineLevel="0" collapsed="false">
      <c r="A3212" s="250" t="n">
        <v>43147</v>
      </c>
      <c r="B3212" s="250" t="s">
        <v>6151</v>
      </c>
      <c r="C3212" s="250" t="s">
        <v>352</v>
      </c>
      <c r="D3212" s="250" t="s">
        <v>236</v>
      </c>
      <c r="E3212" s="251" t="s">
        <v>3362</v>
      </c>
      <c r="F3212" s="0" t="n">
        <v>58.86</v>
      </c>
    </row>
    <row r="3213" customFormat="false" ht="15" hidden="false" customHeight="false" outlineLevel="0" collapsed="false">
      <c r="A3213" s="250" t="n">
        <v>10608</v>
      </c>
      <c r="B3213" s="250" t="s">
        <v>6152</v>
      </c>
      <c r="C3213" s="250" t="s">
        <v>232</v>
      </c>
      <c r="D3213" s="250" t="s">
        <v>244</v>
      </c>
      <c r="E3213" s="251" t="s">
        <v>6153</v>
      </c>
      <c r="F3213" s="0" t="n">
        <v>23.25</v>
      </c>
    </row>
    <row r="3214" customFormat="false" ht="15" hidden="false" customHeight="false" outlineLevel="0" collapsed="false">
      <c r="A3214" s="250" t="n">
        <v>4069</v>
      </c>
      <c r="B3214" s="250" t="s">
        <v>6154</v>
      </c>
      <c r="C3214" s="250" t="s">
        <v>575</v>
      </c>
      <c r="D3214" s="250" t="s">
        <v>236</v>
      </c>
      <c r="E3214" s="251" t="s">
        <v>6155</v>
      </c>
      <c r="F3214" s="0" t="n">
        <v>11.57</v>
      </c>
    </row>
    <row r="3215" customFormat="false" ht="15" hidden="false" customHeight="false" outlineLevel="0" collapsed="false">
      <c r="A3215" s="250" t="n">
        <v>40819</v>
      </c>
      <c r="B3215" s="250" t="s">
        <v>6156</v>
      </c>
      <c r="C3215" s="250" t="s">
        <v>578</v>
      </c>
      <c r="D3215" s="250" t="s">
        <v>236</v>
      </c>
      <c r="E3215" s="251" t="s">
        <v>6157</v>
      </c>
      <c r="F3215" s="0" t="n">
        <v>5.96</v>
      </c>
    </row>
    <row r="3216" customFormat="false" ht="15" hidden="false" customHeight="false" outlineLevel="0" collapsed="false">
      <c r="A3216" s="250" t="n">
        <v>34361</v>
      </c>
      <c r="B3216" s="250" t="s">
        <v>6158</v>
      </c>
      <c r="C3216" s="250" t="s">
        <v>352</v>
      </c>
      <c r="D3216" s="250" t="s">
        <v>236</v>
      </c>
      <c r="E3216" s="251" t="s">
        <v>6159</v>
      </c>
      <c r="F3216" s="0" t="n">
        <v>3.83</v>
      </c>
    </row>
    <row r="3217" customFormat="false" ht="15" hidden="false" customHeight="false" outlineLevel="0" collapsed="false">
      <c r="A3217" s="250" t="n">
        <v>36512</v>
      </c>
      <c r="B3217" s="250" t="s">
        <v>6160</v>
      </c>
      <c r="C3217" s="250" t="s">
        <v>232</v>
      </c>
      <c r="D3217" s="250" t="s">
        <v>244</v>
      </c>
      <c r="E3217" s="251" t="s">
        <v>6161</v>
      </c>
      <c r="F3217" s="0" t="n">
        <v>15.29</v>
      </c>
    </row>
    <row r="3218" customFormat="false" ht="15" hidden="false" customHeight="false" outlineLevel="0" collapsed="false">
      <c r="A3218" s="250" t="n">
        <v>44478</v>
      </c>
      <c r="B3218" s="250" t="s">
        <v>6162</v>
      </c>
      <c r="C3218" s="250" t="s">
        <v>352</v>
      </c>
      <c r="D3218" s="250" t="s">
        <v>236</v>
      </c>
      <c r="E3218" s="251" t="s">
        <v>3298</v>
      </c>
      <c r="F3218" s="0" t="n">
        <v>14.62</v>
      </c>
    </row>
    <row r="3219" customFormat="false" ht="15" hidden="false" customHeight="false" outlineLevel="0" collapsed="false">
      <c r="A3219" s="250" t="n">
        <v>44477</v>
      </c>
      <c r="B3219" s="250" t="s">
        <v>6163</v>
      </c>
      <c r="C3219" s="250" t="s">
        <v>352</v>
      </c>
      <c r="D3219" s="250" t="s">
        <v>236</v>
      </c>
      <c r="E3219" s="251" t="s">
        <v>3298</v>
      </c>
      <c r="F3219" s="0" t="n">
        <v>11.11</v>
      </c>
    </row>
    <row r="3220" customFormat="false" ht="15" hidden="false" customHeight="false" outlineLevel="0" collapsed="false">
      <c r="A3220" s="250" t="n">
        <v>11697</v>
      </c>
      <c r="B3220" s="250" t="s">
        <v>6164</v>
      </c>
      <c r="C3220" s="250" t="s">
        <v>232</v>
      </c>
      <c r="D3220" s="250" t="s">
        <v>236</v>
      </c>
      <c r="E3220" s="251" t="s">
        <v>6165</v>
      </c>
      <c r="F3220" s="0" t="n">
        <v>9.52</v>
      </c>
    </row>
    <row r="3221" customFormat="false" ht="15" hidden="false" customHeight="false" outlineLevel="0" collapsed="false">
      <c r="A3221" s="250" t="n">
        <v>11698</v>
      </c>
      <c r="B3221" s="250" t="s">
        <v>6166</v>
      </c>
      <c r="C3221" s="250" t="s">
        <v>232</v>
      </c>
      <c r="D3221" s="250" t="s">
        <v>236</v>
      </c>
      <c r="E3221" s="251" t="s">
        <v>6167</v>
      </c>
      <c r="F3221" s="0" t="n">
        <v>14.37</v>
      </c>
    </row>
    <row r="3222" customFormat="false" ht="15" hidden="false" customHeight="false" outlineLevel="0" collapsed="false">
      <c r="A3222" s="250" t="n">
        <v>10432</v>
      </c>
      <c r="B3222" s="250" t="s">
        <v>6168</v>
      </c>
      <c r="C3222" s="250" t="s">
        <v>232</v>
      </c>
      <c r="D3222" s="250" t="s">
        <v>236</v>
      </c>
      <c r="E3222" s="251" t="s">
        <v>6169</v>
      </c>
      <c r="F3222" s="0" t="n">
        <v>15.25</v>
      </c>
    </row>
    <row r="3223" customFormat="false" ht="15" hidden="false" customHeight="false" outlineLevel="0" collapsed="false">
      <c r="A3223" s="250" t="n">
        <v>11699</v>
      </c>
      <c r="B3223" s="250" t="s">
        <v>6170</v>
      </c>
      <c r="C3223" s="250" t="s">
        <v>232</v>
      </c>
      <c r="D3223" s="250" t="s">
        <v>236</v>
      </c>
      <c r="E3223" s="251" t="s">
        <v>6171</v>
      </c>
      <c r="F3223" s="0" t="n">
        <v>19.06</v>
      </c>
    </row>
    <row r="3224" customFormat="false" ht="15" hidden="false" customHeight="false" outlineLevel="0" collapsed="false">
      <c r="A3224" s="250" t="n">
        <v>44020</v>
      </c>
      <c r="B3224" s="250" t="s">
        <v>6172</v>
      </c>
      <c r="C3224" s="250" t="s">
        <v>232</v>
      </c>
      <c r="D3224" s="250" t="s">
        <v>236</v>
      </c>
      <c r="E3224" s="251" t="s">
        <v>6173</v>
      </c>
      <c r="F3224" s="0" t="n">
        <v>28.59</v>
      </c>
    </row>
    <row r="3225" customFormat="false" ht="15" hidden="false" customHeight="false" outlineLevel="0" collapsed="false">
      <c r="A3225" s="250" t="n">
        <v>41420</v>
      </c>
      <c r="B3225" s="250" t="s">
        <v>6174</v>
      </c>
      <c r="C3225" s="250" t="s">
        <v>232</v>
      </c>
      <c r="D3225" s="250" t="s">
        <v>236</v>
      </c>
      <c r="E3225" s="251" t="s">
        <v>374</v>
      </c>
      <c r="F3225" s="0" t="n">
        <v>38.29</v>
      </c>
    </row>
    <row r="3226" customFormat="false" ht="15" hidden="false" customHeight="false" outlineLevel="0" collapsed="false">
      <c r="A3226" s="250" t="n">
        <v>41422</v>
      </c>
      <c r="B3226" s="250" t="s">
        <v>6175</v>
      </c>
      <c r="C3226" s="250" t="s">
        <v>232</v>
      </c>
      <c r="D3226" s="250" t="s">
        <v>236</v>
      </c>
      <c r="E3226" s="251" t="s">
        <v>6176</v>
      </c>
      <c r="F3226" s="0" t="n">
        <v>47.55</v>
      </c>
    </row>
    <row r="3227" customFormat="false" ht="15" hidden="false" customHeight="false" outlineLevel="0" collapsed="false">
      <c r="A3227" s="250" t="n">
        <v>41425</v>
      </c>
      <c r="B3227" s="250" t="s">
        <v>6177</v>
      </c>
      <c r="C3227" s="250" t="s">
        <v>232</v>
      </c>
      <c r="D3227" s="250" t="s">
        <v>236</v>
      </c>
      <c r="E3227" s="251" t="s">
        <v>6178</v>
      </c>
      <c r="F3227" s="0" t="n">
        <v>10.61</v>
      </c>
    </row>
    <row r="3228" customFormat="false" ht="15" hidden="false" customHeight="false" outlineLevel="0" collapsed="false">
      <c r="A3228" s="250" t="n">
        <v>41426</v>
      </c>
      <c r="B3228" s="250" t="s">
        <v>6179</v>
      </c>
      <c r="C3228" s="250" t="s">
        <v>232</v>
      </c>
      <c r="D3228" s="250" t="s">
        <v>236</v>
      </c>
      <c r="E3228" s="251" t="s">
        <v>4587</v>
      </c>
      <c r="F3228" s="0" t="n">
        <v>14.98</v>
      </c>
    </row>
    <row r="3229" customFormat="false" ht="15" hidden="false" customHeight="false" outlineLevel="0" collapsed="false">
      <c r="A3229" s="250" t="n">
        <v>41419</v>
      </c>
      <c r="B3229" s="250" t="s">
        <v>6180</v>
      </c>
      <c r="C3229" s="250" t="s">
        <v>232</v>
      </c>
      <c r="D3229" s="250" t="s">
        <v>236</v>
      </c>
      <c r="E3229" s="251" t="s">
        <v>6181</v>
      </c>
      <c r="F3229" s="0" t="n">
        <v>16.98</v>
      </c>
    </row>
    <row r="3230" customFormat="false" ht="15" hidden="false" customHeight="false" outlineLevel="0" collapsed="false">
      <c r="A3230" s="250" t="n">
        <v>41421</v>
      </c>
      <c r="B3230" s="250" t="s">
        <v>6182</v>
      </c>
      <c r="C3230" s="250" t="s">
        <v>232</v>
      </c>
      <c r="D3230" s="250" t="s">
        <v>236</v>
      </c>
      <c r="E3230" s="251" t="s">
        <v>6183</v>
      </c>
      <c r="F3230" s="0" t="n">
        <v>20.85</v>
      </c>
    </row>
    <row r="3231" customFormat="false" ht="15" hidden="false" customHeight="false" outlineLevel="0" collapsed="false">
      <c r="A3231" s="250" t="n">
        <v>41414</v>
      </c>
      <c r="B3231" s="250" t="s">
        <v>6184</v>
      </c>
      <c r="C3231" s="250" t="s">
        <v>232</v>
      </c>
      <c r="D3231" s="250" t="s">
        <v>236</v>
      </c>
      <c r="E3231" s="251" t="s">
        <v>6185</v>
      </c>
      <c r="F3231" s="0" t="n">
        <v>30.87</v>
      </c>
    </row>
    <row r="3232" customFormat="false" ht="15" hidden="false" customHeight="false" outlineLevel="0" collapsed="false">
      <c r="A3232" s="250" t="n">
        <v>41415</v>
      </c>
      <c r="B3232" s="250" t="s">
        <v>6186</v>
      </c>
      <c r="C3232" s="250" t="s">
        <v>232</v>
      </c>
      <c r="D3232" s="250" t="s">
        <v>236</v>
      </c>
      <c r="E3232" s="251" t="s">
        <v>6187</v>
      </c>
      <c r="F3232" s="0" t="n">
        <v>41.72</v>
      </c>
    </row>
    <row r="3233" customFormat="false" ht="15" hidden="false" customHeight="false" outlineLevel="0" collapsed="false">
      <c r="A3233" s="250" t="n">
        <v>37514</v>
      </c>
      <c r="B3233" s="250" t="s">
        <v>6188</v>
      </c>
      <c r="C3233" s="250" t="s">
        <v>232</v>
      </c>
      <c r="D3233" s="250" t="s">
        <v>244</v>
      </c>
      <c r="E3233" s="251" t="s">
        <v>6189</v>
      </c>
      <c r="F3233" s="0" t="n">
        <v>52.03</v>
      </c>
    </row>
    <row r="3234" customFormat="false" ht="15" hidden="false" customHeight="false" outlineLevel="0" collapsed="false">
      <c r="A3234" s="250" t="n">
        <v>37519</v>
      </c>
      <c r="B3234" s="250" t="s">
        <v>6190</v>
      </c>
      <c r="C3234" s="250" t="s">
        <v>232</v>
      </c>
      <c r="D3234" s="250" t="s">
        <v>244</v>
      </c>
      <c r="E3234" s="251" t="s">
        <v>6191</v>
      </c>
      <c r="F3234" s="0" t="n">
        <v>505925.24</v>
      </c>
    </row>
    <row r="3235" customFormat="false" ht="15" hidden="false" customHeight="false" outlineLevel="0" collapsed="false">
      <c r="A3235" s="250" t="n">
        <v>37520</v>
      </c>
      <c r="B3235" s="250" t="s">
        <v>6192</v>
      </c>
      <c r="C3235" s="250" t="s">
        <v>232</v>
      </c>
      <c r="D3235" s="250" t="s">
        <v>244</v>
      </c>
      <c r="E3235" s="251" t="s">
        <v>6193</v>
      </c>
      <c r="F3235" s="0" t="n">
        <v>58739.81</v>
      </c>
    </row>
    <row r="3236" customFormat="false" ht="15" hidden="false" customHeight="false" outlineLevel="0" collapsed="false">
      <c r="A3236" s="250" t="n">
        <v>37521</v>
      </c>
      <c r="B3236" s="250" t="s">
        <v>6194</v>
      </c>
      <c r="C3236" s="250" t="s">
        <v>232</v>
      </c>
      <c r="D3236" s="250" t="s">
        <v>244</v>
      </c>
      <c r="E3236" s="251" t="s">
        <v>6195</v>
      </c>
      <c r="F3236" s="0" t="n">
        <v>24590.04</v>
      </c>
    </row>
    <row r="3237" customFormat="false" ht="15" hidden="false" customHeight="false" outlineLevel="0" collapsed="false">
      <c r="A3237" s="250" t="n">
        <v>37522</v>
      </c>
      <c r="B3237" s="250" t="s">
        <v>6196</v>
      </c>
      <c r="C3237" s="250" t="s">
        <v>232</v>
      </c>
      <c r="D3237" s="250" t="s">
        <v>244</v>
      </c>
      <c r="E3237" s="251" t="s">
        <v>6197</v>
      </c>
      <c r="F3237" s="0" t="n">
        <v>11224.86</v>
      </c>
    </row>
    <row r="3238" customFormat="false" ht="15" hidden="false" customHeight="false" outlineLevel="0" collapsed="false">
      <c r="A3238" s="250" t="n">
        <v>21109</v>
      </c>
      <c r="B3238" s="250" t="s">
        <v>6198</v>
      </c>
      <c r="C3238" s="250" t="s">
        <v>232</v>
      </c>
      <c r="D3238" s="250" t="s">
        <v>244</v>
      </c>
      <c r="E3238" s="251" t="s">
        <v>6199</v>
      </c>
      <c r="F3238" s="0" t="n">
        <v>244058.49</v>
      </c>
    </row>
    <row r="3239" customFormat="false" ht="15" hidden="false" customHeight="false" outlineLevel="0" collapsed="false">
      <c r="A3239" s="250" t="n">
        <v>11769</v>
      </c>
      <c r="B3239" s="250" t="s">
        <v>6200</v>
      </c>
      <c r="C3239" s="250" t="s">
        <v>232</v>
      </c>
      <c r="D3239" s="250" t="s">
        <v>236</v>
      </c>
      <c r="E3239" s="251" t="s">
        <v>6201</v>
      </c>
      <c r="F3239" s="0" t="n">
        <v>17291.87</v>
      </c>
    </row>
    <row r="3240" customFormat="false" ht="15" hidden="false" customHeight="false" outlineLevel="0" collapsed="false">
      <c r="A3240" s="250" t="n">
        <v>36793</v>
      </c>
      <c r="B3240" s="250" t="s">
        <v>6202</v>
      </c>
      <c r="C3240" s="250" t="s">
        <v>232</v>
      </c>
      <c r="D3240" s="250" t="s">
        <v>236</v>
      </c>
      <c r="E3240" s="251" t="s">
        <v>6203</v>
      </c>
      <c r="F3240" s="0" t="n">
        <v>480.48</v>
      </c>
    </row>
    <row r="3241" customFormat="false" ht="15" hidden="false" customHeight="false" outlineLevel="0" collapsed="false">
      <c r="A3241" s="250" t="n">
        <v>37546</v>
      </c>
      <c r="B3241" s="250" t="s">
        <v>6204</v>
      </c>
      <c r="C3241" s="250" t="s">
        <v>232</v>
      </c>
      <c r="D3241" s="250" t="s">
        <v>236</v>
      </c>
      <c r="E3241" s="251" t="s">
        <v>6205</v>
      </c>
      <c r="F3241" s="0" t="n">
        <v>14.38</v>
      </c>
    </row>
    <row r="3242" customFormat="false" ht="15" hidden="false" customHeight="false" outlineLevel="0" collapsed="false">
      <c r="A3242" s="250" t="n">
        <v>37544</v>
      </c>
      <c r="B3242" s="250" t="s">
        <v>6206</v>
      </c>
      <c r="C3242" s="250" t="s">
        <v>232</v>
      </c>
      <c r="D3242" s="250" t="s">
        <v>236</v>
      </c>
      <c r="E3242" s="251" t="s">
        <v>6207</v>
      </c>
      <c r="F3242" s="0" t="n">
        <v>2544.96</v>
      </c>
    </row>
    <row r="3243" customFormat="false" ht="15" hidden="false" customHeight="false" outlineLevel="0" collapsed="false">
      <c r="A3243" s="250" t="n">
        <v>37545</v>
      </c>
      <c r="B3243" s="250" t="s">
        <v>6208</v>
      </c>
      <c r="C3243" s="250" t="s">
        <v>232</v>
      </c>
      <c r="D3243" s="250" t="s">
        <v>236</v>
      </c>
      <c r="E3243" s="251" t="s">
        <v>6209</v>
      </c>
      <c r="F3243" s="0" t="n">
        <v>13.76</v>
      </c>
    </row>
    <row r="3244" customFormat="false" ht="15" hidden="false" customHeight="false" outlineLevel="0" collapsed="false">
      <c r="A3244" s="250" t="n">
        <v>11771</v>
      </c>
      <c r="B3244" s="250" t="s">
        <v>6210</v>
      </c>
      <c r="C3244" s="250" t="s">
        <v>232</v>
      </c>
      <c r="D3244" s="250" t="s">
        <v>236</v>
      </c>
      <c r="E3244" s="251" t="s">
        <v>6211</v>
      </c>
      <c r="F3244" s="0" t="n">
        <v>2436.35</v>
      </c>
    </row>
    <row r="3245" customFormat="false" ht="15" hidden="false" customHeight="false" outlineLevel="0" collapsed="false">
      <c r="A3245" s="250" t="n">
        <v>39919</v>
      </c>
      <c r="B3245" s="250" t="s">
        <v>6212</v>
      </c>
      <c r="C3245" s="250" t="s">
        <v>232</v>
      </c>
      <c r="D3245" s="250" t="s">
        <v>236</v>
      </c>
      <c r="E3245" s="251" t="s">
        <v>6213</v>
      </c>
      <c r="F3245" s="0" t="n">
        <v>29.72</v>
      </c>
    </row>
    <row r="3246" customFormat="false" ht="15" hidden="false" customHeight="false" outlineLevel="0" collapsed="false">
      <c r="A3246" s="250" t="n">
        <v>38385</v>
      </c>
      <c r="B3246" s="250" t="s">
        <v>6214</v>
      </c>
      <c r="C3246" s="250" t="s">
        <v>232</v>
      </c>
      <c r="D3246" s="250" t="s">
        <v>236</v>
      </c>
      <c r="E3246" s="251" t="s">
        <v>6215</v>
      </c>
      <c r="F3246" s="0" t="n">
        <v>7599.78</v>
      </c>
    </row>
    <row r="3247" customFormat="false" ht="15" hidden="false" customHeight="false" outlineLevel="0" collapsed="false">
      <c r="A3247" s="250" t="n">
        <v>37587</v>
      </c>
      <c r="B3247" s="250" t="s">
        <v>6216</v>
      </c>
      <c r="C3247" s="250" t="s">
        <v>232</v>
      </c>
      <c r="D3247" s="250" t="s">
        <v>236</v>
      </c>
      <c r="E3247" s="251" t="s">
        <v>6217</v>
      </c>
      <c r="F3247" s="0" t="n">
        <v>14168.85</v>
      </c>
    </row>
    <row r="3248" customFormat="false" ht="15" hidden="false" customHeight="false" outlineLevel="0" collapsed="false">
      <c r="A3248" s="250" t="n">
        <v>36800</v>
      </c>
      <c r="B3248" s="250" t="s">
        <v>6218</v>
      </c>
      <c r="C3248" s="250" t="s">
        <v>232</v>
      </c>
      <c r="D3248" s="250" t="s">
        <v>236</v>
      </c>
      <c r="E3248" s="251" t="s">
        <v>6219</v>
      </c>
      <c r="F3248" s="0" t="n">
        <v>16304.73</v>
      </c>
    </row>
    <row r="3249" customFormat="false" ht="15" hidden="false" customHeight="false" outlineLevel="0" collapsed="false">
      <c r="A3249" s="250" t="n">
        <v>11561</v>
      </c>
      <c r="B3249" s="250" t="s">
        <v>6220</v>
      </c>
      <c r="C3249" s="250" t="s">
        <v>232</v>
      </c>
      <c r="D3249" s="250" t="s">
        <v>236</v>
      </c>
      <c r="E3249" s="251" t="s">
        <v>6221</v>
      </c>
      <c r="F3249" s="0" t="n">
        <v>15399.57</v>
      </c>
    </row>
    <row r="3250" customFormat="false" ht="15" hidden="false" customHeight="false" outlineLevel="0" collapsed="false">
      <c r="A3250" s="250" t="n">
        <v>43604</v>
      </c>
      <c r="B3250" s="250" t="s">
        <v>6222</v>
      </c>
      <c r="C3250" s="250" t="s">
        <v>232</v>
      </c>
      <c r="D3250" s="250" t="s">
        <v>236</v>
      </c>
      <c r="E3250" s="251" t="s">
        <v>6223</v>
      </c>
      <c r="F3250" s="0" t="n">
        <v>17326.61</v>
      </c>
    </row>
    <row r="3251" customFormat="false" ht="15" hidden="false" customHeight="false" outlineLevel="0" collapsed="false">
      <c r="A3251" s="250" t="n">
        <v>11560</v>
      </c>
      <c r="B3251" s="250" t="s">
        <v>6224</v>
      </c>
      <c r="C3251" s="250" t="s">
        <v>232</v>
      </c>
      <c r="D3251" s="250" t="s">
        <v>236</v>
      </c>
      <c r="E3251" s="251" t="s">
        <v>6225</v>
      </c>
      <c r="F3251" s="0" t="n">
        <v>31882.16</v>
      </c>
    </row>
    <row r="3252" customFormat="false" ht="15" hidden="false" customHeight="false" outlineLevel="0" collapsed="false">
      <c r="A3252" s="250" t="n">
        <v>11499</v>
      </c>
      <c r="B3252" s="250" t="s">
        <v>6226</v>
      </c>
      <c r="C3252" s="250" t="s">
        <v>232</v>
      </c>
      <c r="D3252" s="250" t="s">
        <v>236</v>
      </c>
      <c r="E3252" s="251" t="s">
        <v>6227</v>
      </c>
      <c r="F3252" s="0" t="n">
        <v>17830.88</v>
      </c>
    </row>
    <row r="3253" customFormat="false" ht="15" hidden="false" customHeight="false" outlineLevel="0" collapsed="false">
      <c r="A3253" s="250" t="n">
        <v>34761</v>
      </c>
      <c r="B3253" s="250" t="s">
        <v>6228</v>
      </c>
      <c r="C3253" s="250" t="s">
        <v>575</v>
      </c>
      <c r="D3253" s="250" t="s">
        <v>236</v>
      </c>
      <c r="E3253" s="251" t="s">
        <v>6229</v>
      </c>
      <c r="F3253" s="0" t="n">
        <v>17494.82</v>
      </c>
    </row>
    <row r="3254" customFormat="false" ht="15" hidden="false" customHeight="false" outlineLevel="0" collapsed="false">
      <c r="A3254" s="250" t="n">
        <v>40924</v>
      </c>
      <c r="B3254" s="250" t="s">
        <v>6230</v>
      </c>
      <c r="C3254" s="250" t="s">
        <v>578</v>
      </c>
      <c r="D3254" s="250" t="s">
        <v>236</v>
      </c>
      <c r="E3254" s="251" t="s">
        <v>6231</v>
      </c>
      <c r="F3254" s="0" t="n">
        <v>27.81</v>
      </c>
    </row>
    <row r="3255" customFormat="false" ht="15" hidden="false" customHeight="false" outlineLevel="0" collapsed="false">
      <c r="A3255" s="250" t="n">
        <v>40983</v>
      </c>
      <c r="B3255" s="250" t="s">
        <v>6232</v>
      </c>
      <c r="C3255" s="250" t="s">
        <v>578</v>
      </c>
      <c r="D3255" s="250" t="s">
        <v>236</v>
      </c>
      <c r="E3255" s="251" t="s">
        <v>6233</v>
      </c>
      <c r="F3255" s="0" t="n">
        <v>3.38</v>
      </c>
    </row>
    <row r="3256" customFormat="false" ht="15" hidden="false" customHeight="false" outlineLevel="0" collapsed="false">
      <c r="A3256" s="250" t="n">
        <v>44497</v>
      </c>
      <c r="B3256" s="250" t="s">
        <v>6234</v>
      </c>
      <c r="C3256" s="250" t="s">
        <v>575</v>
      </c>
      <c r="D3256" s="250" t="s">
        <v>236</v>
      </c>
      <c r="E3256" s="251" t="s">
        <v>2773</v>
      </c>
      <c r="F3256" s="0" t="n">
        <v>2.42</v>
      </c>
    </row>
    <row r="3257" customFormat="false" ht="15" hidden="false" customHeight="false" outlineLevel="0" collapsed="false">
      <c r="A3257" s="250" t="n">
        <v>2437</v>
      </c>
      <c r="B3257" s="250" t="s">
        <v>6235</v>
      </c>
      <c r="C3257" s="250" t="s">
        <v>575</v>
      </c>
      <c r="D3257" s="250" t="s">
        <v>236</v>
      </c>
      <c r="E3257" s="251" t="s">
        <v>6236</v>
      </c>
      <c r="F3257" s="0" t="n">
        <v>31.42</v>
      </c>
    </row>
    <row r="3258" customFormat="false" ht="15" hidden="false" customHeight="false" outlineLevel="0" collapsed="false">
      <c r="A3258" s="250" t="n">
        <v>40921</v>
      </c>
      <c r="B3258" s="250" t="s">
        <v>6237</v>
      </c>
      <c r="C3258" s="250" t="s">
        <v>578</v>
      </c>
      <c r="D3258" s="250" t="s">
        <v>236</v>
      </c>
      <c r="E3258" s="251" t="s">
        <v>6238</v>
      </c>
      <c r="F3258" s="0" t="n">
        <v>79.06</v>
      </c>
    </row>
    <row r="3259" customFormat="false" ht="15" hidden="false" customHeight="false" outlineLevel="0" collapsed="false">
      <c r="A3259" s="250" t="n">
        <v>14252</v>
      </c>
      <c r="B3259" s="250" t="s">
        <v>6239</v>
      </c>
      <c r="C3259" s="250" t="s">
        <v>232</v>
      </c>
      <c r="D3259" s="250" t="s">
        <v>236</v>
      </c>
      <c r="E3259" s="251" t="s">
        <v>6240</v>
      </c>
      <c r="F3259" s="0" t="n">
        <v>6.63</v>
      </c>
    </row>
    <row r="3260" customFormat="false" ht="15" hidden="false" customHeight="false" outlineLevel="0" collapsed="false">
      <c r="A3260" s="250" t="n">
        <v>730</v>
      </c>
      <c r="B3260" s="250" t="s">
        <v>6241</v>
      </c>
      <c r="C3260" s="250" t="s">
        <v>232</v>
      </c>
      <c r="D3260" s="250" t="s">
        <v>236</v>
      </c>
      <c r="E3260" s="251" t="s">
        <v>6242</v>
      </c>
      <c r="F3260" s="0" t="n">
        <v>6.68</v>
      </c>
    </row>
    <row r="3261" customFormat="false" ht="15" hidden="false" customHeight="false" outlineLevel="0" collapsed="false">
      <c r="A3261" s="250" t="n">
        <v>723</v>
      </c>
      <c r="B3261" s="250" t="s">
        <v>6243</v>
      </c>
      <c r="C3261" s="250" t="s">
        <v>232</v>
      </c>
      <c r="D3261" s="250" t="s">
        <v>236</v>
      </c>
      <c r="E3261" s="251" t="s">
        <v>6244</v>
      </c>
      <c r="F3261" s="0" t="n">
        <v>6.78</v>
      </c>
    </row>
    <row r="3262" customFormat="false" ht="15" hidden="false" customHeight="false" outlineLevel="0" collapsed="false">
      <c r="A3262" s="250" t="n">
        <v>36502</v>
      </c>
      <c r="B3262" s="250" t="s">
        <v>6245</v>
      </c>
      <c r="C3262" s="250" t="s">
        <v>232</v>
      </c>
      <c r="D3262" s="250" t="s">
        <v>236</v>
      </c>
      <c r="E3262" s="251" t="s">
        <v>6246</v>
      </c>
      <c r="F3262" s="0" t="n">
        <v>30.88</v>
      </c>
    </row>
    <row r="3263" customFormat="false" ht="15" hidden="false" customHeight="false" outlineLevel="0" collapsed="false">
      <c r="A3263" s="250" t="n">
        <v>36503</v>
      </c>
      <c r="B3263" s="250" t="s">
        <v>6247</v>
      </c>
      <c r="C3263" s="250" t="s">
        <v>232</v>
      </c>
      <c r="D3263" s="250" t="s">
        <v>236</v>
      </c>
      <c r="E3263" s="251" t="s">
        <v>6248</v>
      </c>
      <c r="F3263" s="0" t="n">
        <v>146.36</v>
      </c>
    </row>
    <row r="3264" customFormat="false" ht="15" hidden="false" customHeight="false" outlineLevel="0" collapsed="false">
      <c r="A3264" s="250" t="n">
        <v>4090</v>
      </c>
      <c r="B3264" s="250" t="s">
        <v>6249</v>
      </c>
      <c r="C3264" s="250" t="s">
        <v>232</v>
      </c>
      <c r="D3264" s="250" t="s">
        <v>244</v>
      </c>
      <c r="E3264" s="251" t="s">
        <v>6250</v>
      </c>
      <c r="F3264" s="0" t="n">
        <v>164.63</v>
      </c>
    </row>
    <row r="3265" customFormat="false" ht="15" hidden="false" customHeight="false" outlineLevel="0" collapsed="false">
      <c r="A3265" s="250" t="n">
        <v>13227</v>
      </c>
      <c r="B3265" s="250" t="s">
        <v>6251</v>
      </c>
      <c r="C3265" s="250" t="s">
        <v>232</v>
      </c>
      <c r="D3265" s="250" t="s">
        <v>244</v>
      </c>
      <c r="E3265" s="251" t="s">
        <v>6252</v>
      </c>
      <c r="F3265" s="0" t="n">
        <v>737.7</v>
      </c>
    </row>
    <row r="3266" customFormat="false" ht="15" hidden="false" customHeight="false" outlineLevel="0" collapsed="false">
      <c r="A3266" s="250" t="n">
        <v>10597</v>
      </c>
      <c r="B3266" s="250" t="s">
        <v>6253</v>
      </c>
      <c r="C3266" s="250" t="s">
        <v>232</v>
      </c>
      <c r="D3266" s="250" t="s">
        <v>244</v>
      </c>
      <c r="E3266" s="251" t="s">
        <v>6254</v>
      </c>
      <c r="F3266" s="0" t="n">
        <v>752.63</v>
      </c>
    </row>
    <row r="3267" customFormat="false" ht="15" hidden="false" customHeight="false" outlineLevel="0" collapsed="false">
      <c r="A3267" s="250" t="n">
        <v>39628</v>
      </c>
      <c r="B3267" s="250" t="s">
        <v>6255</v>
      </c>
      <c r="C3267" s="250" t="s">
        <v>232</v>
      </c>
      <c r="D3267" s="250" t="s">
        <v>244</v>
      </c>
      <c r="E3267" s="251" t="s">
        <v>6256</v>
      </c>
      <c r="F3267" s="0" t="n">
        <v>27.87</v>
      </c>
    </row>
    <row r="3268" customFormat="false" ht="15" hidden="false" customHeight="false" outlineLevel="0" collapsed="false">
      <c r="A3268" s="250" t="n">
        <v>39404</v>
      </c>
      <c r="B3268" s="250" t="s">
        <v>6257</v>
      </c>
      <c r="C3268" s="250" t="s">
        <v>232</v>
      </c>
      <c r="D3268" s="250" t="s">
        <v>244</v>
      </c>
      <c r="E3268" s="251" t="s">
        <v>6258</v>
      </c>
      <c r="F3268" s="0" t="n">
        <v>4929.65</v>
      </c>
    </row>
    <row r="3269" customFormat="false" ht="15" hidden="false" customHeight="false" outlineLevel="0" collapsed="false">
      <c r="A3269" s="250" t="n">
        <v>39402</v>
      </c>
      <c r="B3269" s="250" t="s">
        <v>6259</v>
      </c>
      <c r="C3269" s="250" t="s">
        <v>232</v>
      </c>
      <c r="D3269" s="250" t="s">
        <v>244</v>
      </c>
      <c r="E3269" s="251" t="s">
        <v>6260</v>
      </c>
      <c r="F3269" s="0" t="n">
        <v>14.69</v>
      </c>
    </row>
    <row r="3270" customFormat="false" ht="15" hidden="false" customHeight="false" outlineLevel="0" collapsed="false">
      <c r="A3270" s="250" t="n">
        <v>39403</v>
      </c>
      <c r="B3270" s="250" t="s">
        <v>6261</v>
      </c>
      <c r="C3270" s="250" t="s">
        <v>232</v>
      </c>
      <c r="D3270" s="250" t="s">
        <v>244</v>
      </c>
      <c r="E3270" s="251" t="s">
        <v>6262</v>
      </c>
      <c r="F3270" s="0" t="n">
        <v>2598.8</v>
      </c>
    </row>
    <row r="3271" customFormat="false" ht="15" hidden="false" customHeight="false" outlineLevel="0" collapsed="false">
      <c r="A3271" s="250" t="n">
        <v>4093</v>
      </c>
      <c r="B3271" s="250" t="s">
        <v>6263</v>
      </c>
      <c r="C3271" s="250" t="s">
        <v>575</v>
      </c>
      <c r="D3271" s="250" t="s">
        <v>236</v>
      </c>
      <c r="E3271" s="251" t="s">
        <v>6264</v>
      </c>
      <c r="F3271" s="0" t="n">
        <v>1888.77</v>
      </c>
    </row>
    <row r="3272" customFormat="false" ht="15" hidden="false" customHeight="false" outlineLevel="0" collapsed="false">
      <c r="A3272" s="250" t="n">
        <v>10512</v>
      </c>
      <c r="B3272" s="250" t="s">
        <v>6265</v>
      </c>
      <c r="C3272" s="250" t="s">
        <v>578</v>
      </c>
      <c r="D3272" s="250" t="s">
        <v>236</v>
      </c>
      <c r="E3272" s="251" t="s">
        <v>6266</v>
      </c>
      <c r="F3272" s="0" t="n">
        <v>4.5</v>
      </c>
    </row>
    <row r="3273" customFormat="false" ht="15" hidden="false" customHeight="false" outlineLevel="0" collapsed="false">
      <c r="A3273" s="250" t="n">
        <v>20020</v>
      </c>
      <c r="B3273" s="250" t="s">
        <v>6267</v>
      </c>
      <c r="C3273" s="250" t="s">
        <v>575</v>
      </c>
      <c r="D3273" s="250" t="s">
        <v>236</v>
      </c>
      <c r="E3273" s="251" t="s">
        <v>6268</v>
      </c>
      <c r="F3273" s="0" t="n">
        <v>2.71</v>
      </c>
    </row>
    <row r="3274" customFormat="false" ht="15" hidden="false" customHeight="false" outlineLevel="0" collapsed="false">
      <c r="A3274" s="250" t="n">
        <v>41038</v>
      </c>
      <c r="B3274" s="250" t="s">
        <v>6269</v>
      </c>
      <c r="C3274" s="250" t="s">
        <v>578</v>
      </c>
      <c r="D3274" s="250" t="s">
        <v>236</v>
      </c>
      <c r="E3274" s="251" t="s">
        <v>6270</v>
      </c>
      <c r="F3274" s="0" t="n">
        <v>2.04</v>
      </c>
    </row>
    <row r="3275" customFormat="false" ht="15" hidden="false" customHeight="false" outlineLevel="0" collapsed="false">
      <c r="A3275" s="250" t="n">
        <v>4094</v>
      </c>
      <c r="B3275" s="250" t="s">
        <v>6271</v>
      </c>
      <c r="C3275" s="250" t="s">
        <v>575</v>
      </c>
      <c r="D3275" s="250" t="s">
        <v>236</v>
      </c>
      <c r="E3275" s="251" t="s">
        <v>6272</v>
      </c>
      <c r="F3275" s="0" t="n">
        <v>1.73</v>
      </c>
    </row>
    <row r="3276" customFormat="false" ht="15" hidden="false" customHeight="false" outlineLevel="0" collapsed="false">
      <c r="A3276" s="250" t="n">
        <v>40988</v>
      </c>
      <c r="B3276" s="250" t="s">
        <v>6273</v>
      </c>
      <c r="C3276" s="250" t="s">
        <v>578</v>
      </c>
      <c r="D3276" s="250" t="s">
        <v>236</v>
      </c>
      <c r="E3276" s="251" t="s">
        <v>6274</v>
      </c>
      <c r="F3276" s="0" t="n">
        <v>1.75</v>
      </c>
    </row>
    <row r="3277" customFormat="false" ht="15" hidden="false" customHeight="false" outlineLevel="0" collapsed="false">
      <c r="A3277" s="250" t="n">
        <v>4095</v>
      </c>
      <c r="B3277" s="250" t="s">
        <v>6275</v>
      </c>
      <c r="C3277" s="250" t="s">
        <v>575</v>
      </c>
      <c r="D3277" s="250" t="s">
        <v>236</v>
      </c>
      <c r="E3277" s="251" t="s">
        <v>6276</v>
      </c>
      <c r="F3277" s="0" t="n">
        <v>1.4</v>
      </c>
    </row>
    <row r="3278" customFormat="false" ht="15" hidden="false" customHeight="false" outlineLevel="0" collapsed="false">
      <c r="A3278" s="250" t="n">
        <v>40990</v>
      </c>
      <c r="B3278" s="250" t="s">
        <v>6277</v>
      </c>
      <c r="C3278" s="250" t="s">
        <v>578</v>
      </c>
      <c r="D3278" s="250" t="s">
        <v>236</v>
      </c>
      <c r="E3278" s="251" t="s">
        <v>6278</v>
      </c>
      <c r="F3278" s="0" t="n">
        <v>1.93</v>
      </c>
    </row>
    <row r="3279" customFormat="false" ht="15" hidden="false" customHeight="false" outlineLevel="0" collapsed="false">
      <c r="A3279" s="250" t="n">
        <v>4097</v>
      </c>
      <c r="B3279" s="250" t="s">
        <v>6279</v>
      </c>
      <c r="C3279" s="250" t="s">
        <v>575</v>
      </c>
      <c r="D3279" s="250" t="s">
        <v>236</v>
      </c>
      <c r="E3279" s="251" t="s">
        <v>6280</v>
      </c>
      <c r="F3279" s="0" t="n">
        <v>1.46</v>
      </c>
    </row>
    <row r="3280" customFormat="false" ht="15" hidden="false" customHeight="false" outlineLevel="0" collapsed="false">
      <c r="A3280" s="250" t="n">
        <v>40994</v>
      </c>
      <c r="B3280" s="250" t="s">
        <v>6281</v>
      </c>
      <c r="C3280" s="250" t="s">
        <v>578</v>
      </c>
      <c r="D3280" s="250" t="s">
        <v>236</v>
      </c>
      <c r="E3280" s="251" t="s">
        <v>6282</v>
      </c>
      <c r="F3280" s="0" t="n">
        <v>3.04</v>
      </c>
    </row>
    <row r="3281" customFormat="false" ht="15" hidden="false" customHeight="false" outlineLevel="0" collapsed="false">
      <c r="A3281" s="250" t="n">
        <v>4096</v>
      </c>
      <c r="B3281" s="250" t="s">
        <v>6283</v>
      </c>
      <c r="C3281" s="250" t="s">
        <v>575</v>
      </c>
      <c r="D3281" s="250" t="s">
        <v>236</v>
      </c>
      <c r="E3281" s="251" t="s">
        <v>6284</v>
      </c>
      <c r="F3281" s="0" t="n">
        <v>1.44</v>
      </c>
    </row>
    <row r="3282" customFormat="false" ht="15" hidden="false" customHeight="false" outlineLevel="0" collapsed="false">
      <c r="A3282" s="250" t="n">
        <v>40992</v>
      </c>
      <c r="B3282" s="250" t="s">
        <v>6285</v>
      </c>
      <c r="C3282" s="250" t="s">
        <v>578</v>
      </c>
      <c r="D3282" s="250" t="s">
        <v>236</v>
      </c>
      <c r="E3282" s="251" t="s">
        <v>6286</v>
      </c>
      <c r="F3282" s="0" t="n">
        <v>1.78</v>
      </c>
    </row>
    <row r="3283" customFormat="false" ht="15" hidden="false" customHeight="false" outlineLevel="0" collapsed="false">
      <c r="A3283" s="250" t="n">
        <v>4114</v>
      </c>
      <c r="B3283" s="250" t="s">
        <v>6287</v>
      </c>
      <c r="C3283" s="250" t="s">
        <v>232</v>
      </c>
      <c r="D3283" s="250" t="s">
        <v>236</v>
      </c>
      <c r="E3283" s="251" t="s">
        <v>6288</v>
      </c>
      <c r="F3283" s="0" t="n">
        <v>1.1</v>
      </c>
    </row>
    <row r="3284" customFormat="false" ht="15" hidden="false" customHeight="false" outlineLevel="0" collapsed="false">
      <c r="A3284" s="250" t="n">
        <v>36797</v>
      </c>
      <c r="B3284" s="250" t="s">
        <v>6289</v>
      </c>
      <c r="C3284" s="250" t="s">
        <v>232</v>
      </c>
      <c r="D3284" s="250" t="s">
        <v>236</v>
      </c>
      <c r="E3284" s="251" t="s">
        <v>6290</v>
      </c>
      <c r="F3284" s="0" t="n">
        <v>1.37</v>
      </c>
    </row>
    <row r="3285" customFormat="false" ht="15" hidden="false" customHeight="false" outlineLevel="0" collapsed="false">
      <c r="A3285" s="250" t="n">
        <v>4107</v>
      </c>
      <c r="B3285" s="250" t="s">
        <v>6291</v>
      </c>
      <c r="C3285" s="250" t="s">
        <v>232</v>
      </c>
      <c r="D3285" s="250" t="s">
        <v>236</v>
      </c>
      <c r="E3285" s="251" t="s">
        <v>6292</v>
      </c>
      <c r="F3285" s="0" t="n">
        <v>1.65</v>
      </c>
    </row>
    <row r="3286" customFormat="false" ht="15" hidden="false" customHeight="false" outlineLevel="0" collapsed="false">
      <c r="A3286" s="250" t="n">
        <v>4102</v>
      </c>
      <c r="B3286" s="250" t="s">
        <v>6293</v>
      </c>
      <c r="C3286" s="250" t="s">
        <v>232</v>
      </c>
      <c r="D3286" s="250" t="s">
        <v>233</v>
      </c>
      <c r="E3286" s="251" t="s">
        <v>6294</v>
      </c>
      <c r="F3286" s="0" t="n">
        <v>1.08</v>
      </c>
    </row>
    <row r="3287" customFormat="false" ht="15" hidden="false" customHeight="false" outlineLevel="0" collapsed="false">
      <c r="A3287" s="250" t="n">
        <v>36799</v>
      </c>
      <c r="B3287" s="250" t="s">
        <v>6295</v>
      </c>
      <c r="C3287" s="250" t="s">
        <v>232</v>
      </c>
      <c r="D3287" s="250" t="s">
        <v>236</v>
      </c>
      <c r="E3287" s="251" t="s">
        <v>6296</v>
      </c>
      <c r="F3287" s="0" t="n">
        <v>0.84</v>
      </c>
    </row>
    <row r="3288" customFormat="false" ht="15" hidden="false" customHeight="false" outlineLevel="0" collapsed="false">
      <c r="A3288" s="250" t="n">
        <v>2747</v>
      </c>
      <c r="B3288" s="250" t="s">
        <v>6297</v>
      </c>
      <c r="C3288" s="250" t="s">
        <v>253</v>
      </c>
      <c r="D3288" s="250" t="s">
        <v>236</v>
      </c>
      <c r="E3288" s="251" t="s">
        <v>6298</v>
      </c>
      <c r="F3288" s="0" t="n">
        <v>0.85</v>
      </c>
    </row>
    <row r="3289" customFormat="false" ht="15" hidden="false" customHeight="false" outlineLevel="0" collapsed="false">
      <c r="A3289" s="250" t="n">
        <v>21138</v>
      </c>
      <c r="B3289" s="250" t="s">
        <v>6299</v>
      </c>
      <c r="C3289" s="250" t="s">
        <v>253</v>
      </c>
      <c r="D3289" s="250" t="s">
        <v>233</v>
      </c>
      <c r="E3289" s="251" t="s">
        <v>679</v>
      </c>
      <c r="F3289" s="0" t="n">
        <v>0.93</v>
      </c>
    </row>
    <row r="3290" customFormat="false" ht="15" hidden="false" customHeight="false" outlineLevel="0" collapsed="false">
      <c r="A3290" s="250" t="n">
        <v>10826</v>
      </c>
      <c r="B3290" s="250" t="s">
        <v>6300</v>
      </c>
      <c r="C3290" s="250" t="s">
        <v>232</v>
      </c>
      <c r="D3290" s="250" t="s">
        <v>236</v>
      </c>
      <c r="E3290" s="251" t="s">
        <v>6301</v>
      </c>
      <c r="F3290" s="0" t="n">
        <v>1.06</v>
      </c>
    </row>
    <row r="3291" customFormat="false" ht="15" hidden="false" customHeight="false" outlineLevel="0" collapsed="false">
      <c r="A3291" s="250" t="n">
        <v>365</v>
      </c>
      <c r="B3291" s="250" t="s">
        <v>6302</v>
      </c>
      <c r="C3291" s="250" t="s">
        <v>232</v>
      </c>
      <c r="D3291" s="250" t="s">
        <v>236</v>
      </c>
      <c r="E3291" s="251" t="s">
        <v>534</v>
      </c>
      <c r="F3291" s="0" t="n">
        <v>18</v>
      </c>
    </row>
    <row r="3292" customFormat="false" ht="15" hidden="false" customHeight="false" outlineLevel="0" collapsed="false">
      <c r="A3292" s="250" t="n">
        <v>38639</v>
      </c>
      <c r="B3292" s="250" t="s">
        <v>6303</v>
      </c>
      <c r="C3292" s="250" t="s">
        <v>232</v>
      </c>
      <c r="D3292" s="250" t="s">
        <v>236</v>
      </c>
      <c r="E3292" s="251" t="s">
        <v>6304</v>
      </c>
      <c r="F3292" s="0" t="n">
        <v>21.82</v>
      </c>
    </row>
    <row r="3293" customFormat="false" ht="15" hidden="false" customHeight="false" outlineLevel="0" collapsed="false">
      <c r="A3293" s="250" t="n">
        <v>38640</v>
      </c>
      <c r="B3293" s="250" t="s">
        <v>6305</v>
      </c>
      <c r="C3293" s="250" t="s">
        <v>232</v>
      </c>
      <c r="D3293" s="250" t="s">
        <v>236</v>
      </c>
      <c r="E3293" s="251" t="s">
        <v>280</v>
      </c>
      <c r="F3293" s="0" t="n">
        <v>17.45</v>
      </c>
    </row>
    <row r="3294" customFormat="false" ht="15" hidden="false" customHeight="false" outlineLevel="0" collapsed="false">
      <c r="A3294" s="250" t="n">
        <v>358</v>
      </c>
      <c r="B3294" s="250" t="s">
        <v>6306</v>
      </c>
      <c r="C3294" s="250" t="s">
        <v>232</v>
      </c>
      <c r="D3294" s="250" t="s">
        <v>236</v>
      </c>
      <c r="E3294" s="251" t="s">
        <v>6307</v>
      </c>
      <c r="F3294" s="0" t="n">
        <v>63.11</v>
      </c>
    </row>
    <row r="3295" customFormat="false" ht="15" hidden="false" customHeight="false" outlineLevel="0" collapsed="false">
      <c r="A3295" s="250" t="n">
        <v>359</v>
      </c>
      <c r="B3295" s="250" t="s">
        <v>6308</v>
      </c>
      <c r="C3295" s="250" t="s">
        <v>232</v>
      </c>
      <c r="D3295" s="250" t="s">
        <v>236</v>
      </c>
      <c r="E3295" s="251" t="s">
        <v>6309</v>
      </c>
      <c r="F3295" s="0" t="n">
        <v>42.83</v>
      </c>
    </row>
    <row r="3296" customFormat="false" ht="15" hidden="false" customHeight="false" outlineLevel="0" collapsed="false">
      <c r="A3296" s="250" t="n">
        <v>38641</v>
      </c>
      <c r="B3296" s="250" t="s">
        <v>6310</v>
      </c>
      <c r="C3296" s="250" t="s">
        <v>232</v>
      </c>
      <c r="D3296" s="250" t="s">
        <v>236</v>
      </c>
      <c r="E3296" s="251" t="s">
        <v>6311</v>
      </c>
      <c r="F3296" s="0" t="n">
        <v>16.59</v>
      </c>
    </row>
    <row r="3297" customFormat="false" ht="15" hidden="false" customHeight="false" outlineLevel="0" collapsed="false">
      <c r="A3297" s="250" t="n">
        <v>360</v>
      </c>
      <c r="B3297" s="250" t="s">
        <v>6312</v>
      </c>
      <c r="C3297" s="250" t="s">
        <v>232</v>
      </c>
      <c r="D3297" s="250" t="s">
        <v>233</v>
      </c>
      <c r="E3297" s="251" t="s">
        <v>4403</v>
      </c>
      <c r="F3297" s="0" t="n">
        <v>8402.98</v>
      </c>
    </row>
    <row r="3298" customFormat="false" ht="15" hidden="false" customHeight="false" outlineLevel="0" collapsed="false">
      <c r="A3298" s="250" t="n">
        <v>42430</v>
      </c>
      <c r="B3298" s="250" t="s">
        <v>6313</v>
      </c>
      <c r="C3298" s="250" t="s">
        <v>232</v>
      </c>
      <c r="D3298" s="250" t="s">
        <v>244</v>
      </c>
      <c r="E3298" s="251" t="s">
        <v>6314</v>
      </c>
      <c r="F3298" s="0" t="n">
        <v>44.74</v>
      </c>
    </row>
    <row r="3299" customFormat="false" ht="15" hidden="false" customHeight="false" outlineLevel="0" collapsed="false">
      <c r="A3299" s="250" t="n">
        <v>4214</v>
      </c>
      <c r="B3299" s="250" t="s">
        <v>6315</v>
      </c>
      <c r="C3299" s="250" t="s">
        <v>232</v>
      </c>
      <c r="D3299" s="250" t="s">
        <v>236</v>
      </c>
      <c r="E3299" s="251" t="s">
        <v>4951</v>
      </c>
      <c r="F3299" s="0" t="n">
        <v>7911.38</v>
      </c>
    </row>
    <row r="3300" customFormat="false" ht="15" hidden="false" customHeight="false" outlineLevel="0" collapsed="false">
      <c r="A3300" s="250" t="n">
        <v>4215</v>
      </c>
      <c r="B3300" s="250" t="s">
        <v>6316</v>
      </c>
      <c r="C3300" s="250" t="s">
        <v>232</v>
      </c>
      <c r="D3300" s="250" t="s">
        <v>236</v>
      </c>
      <c r="E3300" s="251" t="s">
        <v>6317</v>
      </c>
      <c r="F3300" s="0" t="n">
        <v>12.07</v>
      </c>
    </row>
    <row r="3301" customFormat="false" ht="15" hidden="false" customHeight="false" outlineLevel="0" collapsed="false">
      <c r="A3301" s="250" t="n">
        <v>4210</v>
      </c>
      <c r="B3301" s="250" t="s">
        <v>6318</v>
      </c>
      <c r="C3301" s="250" t="s">
        <v>232</v>
      </c>
      <c r="D3301" s="250" t="s">
        <v>236</v>
      </c>
      <c r="E3301" s="251" t="s">
        <v>6319</v>
      </c>
      <c r="F3301" s="0" t="n">
        <v>10925.22</v>
      </c>
    </row>
    <row r="3302" customFormat="false" ht="15" hidden="false" customHeight="false" outlineLevel="0" collapsed="false">
      <c r="A3302" s="250" t="n">
        <v>4212</v>
      </c>
      <c r="B3302" s="250" t="s">
        <v>6320</v>
      </c>
      <c r="C3302" s="250" t="s">
        <v>232</v>
      </c>
      <c r="D3302" s="250" t="s">
        <v>236</v>
      </c>
      <c r="E3302" s="251" t="s">
        <v>6321</v>
      </c>
      <c r="F3302" s="0" t="n">
        <v>8.88</v>
      </c>
    </row>
    <row r="3303" customFormat="false" ht="15" hidden="false" customHeight="false" outlineLevel="0" collapsed="false">
      <c r="A3303" s="250" t="n">
        <v>4213</v>
      </c>
      <c r="B3303" s="250" t="s">
        <v>6322</v>
      </c>
      <c r="C3303" s="250" t="s">
        <v>232</v>
      </c>
      <c r="D3303" s="250" t="s">
        <v>236</v>
      </c>
      <c r="E3303" s="251" t="s">
        <v>6323</v>
      </c>
      <c r="F3303" s="0" t="n">
        <v>8.88</v>
      </c>
    </row>
    <row r="3304" customFormat="false" ht="15" hidden="false" customHeight="false" outlineLevel="0" collapsed="false">
      <c r="A3304" s="250" t="n">
        <v>4211</v>
      </c>
      <c r="B3304" s="250" t="s">
        <v>6324</v>
      </c>
      <c r="C3304" s="250" t="s">
        <v>232</v>
      </c>
      <c r="D3304" s="250" t="s">
        <v>236</v>
      </c>
      <c r="E3304" s="251" t="s">
        <v>6325</v>
      </c>
      <c r="F3304" s="0" t="n">
        <v>440.19</v>
      </c>
    </row>
    <row r="3305" customFormat="false" ht="15" hidden="false" customHeight="false" outlineLevel="0" collapsed="false">
      <c r="A3305" s="250" t="n">
        <v>4209</v>
      </c>
      <c r="B3305" s="250" t="s">
        <v>6326</v>
      </c>
      <c r="C3305" s="250" t="s">
        <v>232</v>
      </c>
      <c r="D3305" s="250" t="s">
        <v>244</v>
      </c>
      <c r="E3305" s="251" t="s">
        <v>6327</v>
      </c>
      <c r="F3305" s="0" t="n">
        <v>525.12</v>
      </c>
    </row>
    <row r="3306" customFormat="false" ht="15" hidden="false" customHeight="false" outlineLevel="0" collapsed="false">
      <c r="A3306" s="250" t="n">
        <v>4180</v>
      </c>
      <c r="B3306" s="250" t="s">
        <v>6328</v>
      </c>
      <c r="C3306" s="250" t="s">
        <v>232</v>
      </c>
      <c r="D3306" s="250" t="s">
        <v>244</v>
      </c>
      <c r="E3306" s="251" t="s">
        <v>2986</v>
      </c>
      <c r="F3306" s="0" t="n">
        <v>580.38</v>
      </c>
    </row>
    <row r="3307" customFormat="false" ht="15" hidden="false" customHeight="false" outlineLevel="0" collapsed="false">
      <c r="A3307" s="250" t="n">
        <v>4177</v>
      </c>
      <c r="B3307" s="250" t="s">
        <v>6329</v>
      </c>
      <c r="C3307" s="250" t="s">
        <v>232</v>
      </c>
      <c r="D3307" s="250" t="s">
        <v>244</v>
      </c>
      <c r="E3307" s="251" t="s">
        <v>6330</v>
      </c>
      <c r="F3307" s="0" t="n">
        <v>237.45</v>
      </c>
    </row>
    <row r="3308" customFormat="false" ht="15" hidden="false" customHeight="false" outlineLevel="0" collapsed="false">
      <c r="A3308" s="250" t="n">
        <v>4179</v>
      </c>
      <c r="B3308" s="250" t="s">
        <v>6331</v>
      </c>
      <c r="C3308" s="250" t="s">
        <v>232</v>
      </c>
      <c r="D3308" s="250" t="s">
        <v>244</v>
      </c>
      <c r="E3308" s="251" t="s">
        <v>6332</v>
      </c>
      <c r="F3308" s="0" t="n">
        <v>255.73</v>
      </c>
    </row>
    <row r="3309" customFormat="false" ht="15" hidden="false" customHeight="false" outlineLevel="0" collapsed="false">
      <c r="A3309" s="250" t="n">
        <v>4208</v>
      </c>
      <c r="B3309" s="250" t="s">
        <v>6333</v>
      </c>
      <c r="C3309" s="250" t="s">
        <v>232</v>
      </c>
      <c r="D3309" s="250" t="s">
        <v>244</v>
      </c>
      <c r="E3309" s="251" t="s">
        <v>6334</v>
      </c>
      <c r="F3309" s="0" t="n">
        <v>168371.38</v>
      </c>
    </row>
    <row r="3310" customFormat="false" ht="15" hidden="false" customHeight="false" outlineLevel="0" collapsed="false">
      <c r="A3310" s="250" t="n">
        <v>4181</v>
      </c>
      <c r="B3310" s="250" t="s">
        <v>6335</v>
      </c>
      <c r="C3310" s="250" t="s">
        <v>232</v>
      </c>
      <c r="D3310" s="250" t="s">
        <v>244</v>
      </c>
      <c r="E3310" s="251" t="s">
        <v>6336</v>
      </c>
      <c r="F3310" s="0" t="n">
        <v>259846.43</v>
      </c>
    </row>
    <row r="3311" customFormat="false" ht="15" hidden="false" customHeight="false" outlineLevel="0" collapsed="false">
      <c r="A3311" s="250" t="n">
        <v>4178</v>
      </c>
      <c r="B3311" s="250" t="s">
        <v>6337</v>
      </c>
      <c r="C3311" s="250" t="s">
        <v>232</v>
      </c>
      <c r="D3311" s="250" t="s">
        <v>244</v>
      </c>
      <c r="E3311" s="251" t="s">
        <v>6338</v>
      </c>
      <c r="F3311" s="0" t="n">
        <v>255586.66</v>
      </c>
    </row>
    <row r="3312" customFormat="false" ht="15" hidden="false" customHeight="false" outlineLevel="0" collapsed="false">
      <c r="A3312" s="250" t="n">
        <v>4182</v>
      </c>
      <c r="B3312" s="250" t="s">
        <v>6339</v>
      </c>
      <c r="C3312" s="250" t="s">
        <v>232</v>
      </c>
      <c r="D3312" s="250" t="s">
        <v>244</v>
      </c>
      <c r="E3312" s="251" t="s">
        <v>6340</v>
      </c>
      <c r="F3312" s="0" t="n">
        <v>311815.73</v>
      </c>
    </row>
    <row r="3313" customFormat="false" ht="15" hidden="false" customHeight="false" outlineLevel="0" collapsed="false">
      <c r="A3313" s="250" t="n">
        <v>4183</v>
      </c>
      <c r="B3313" s="250" t="s">
        <v>6341</v>
      </c>
      <c r="C3313" s="250" t="s">
        <v>232</v>
      </c>
      <c r="D3313" s="250" t="s">
        <v>244</v>
      </c>
      <c r="E3313" s="251" t="s">
        <v>6342</v>
      </c>
      <c r="F3313" s="0" t="n">
        <v>321196.94</v>
      </c>
    </row>
    <row r="3314" customFormat="false" ht="15" hidden="false" customHeight="false" outlineLevel="0" collapsed="false">
      <c r="A3314" s="250" t="n">
        <v>4184</v>
      </c>
      <c r="B3314" s="250" t="s">
        <v>6343</v>
      </c>
      <c r="C3314" s="250" t="s">
        <v>232</v>
      </c>
      <c r="D3314" s="250" t="s">
        <v>244</v>
      </c>
      <c r="E3314" s="251" t="s">
        <v>6344</v>
      </c>
      <c r="F3314" s="0" t="n">
        <v>55.88</v>
      </c>
    </row>
    <row r="3315" customFormat="false" ht="15" hidden="false" customHeight="false" outlineLevel="0" collapsed="false">
      <c r="A3315" s="250" t="n">
        <v>4185</v>
      </c>
      <c r="B3315" s="250" t="s">
        <v>6345</v>
      </c>
      <c r="C3315" s="250" t="s">
        <v>232</v>
      </c>
      <c r="D3315" s="250" t="s">
        <v>244</v>
      </c>
      <c r="E3315" s="251" t="s">
        <v>6346</v>
      </c>
      <c r="F3315" s="0" t="n">
        <v>70.56</v>
      </c>
    </row>
    <row r="3316" customFormat="false" ht="15" hidden="false" customHeight="false" outlineLevel="0" collapsed="false">
      <c r="A3316" s="250" t="n">
        <v>4205</v>
      </c>
      <c r="B3316" s="250" t="s">
        <v>6347</v>
      </c>
      <c r="C3316" s="250" t="s">
        <v>232</v>
      </c>
      <c r="D3316" s="250" t="s">
        <v>244</v>
      </c>
      <c r="E3316" s="251" t="s">
        <v>1952</v>
      </c>
      <c r="F3316" s="0" t="n">
        <v>172.93</v>
      </c>
    </row>
    <row r="3317" customFormat="false" ht="15" hidden="false" customHeight="false" outlineLevel="0" collapsed="false">
      <c r="A3317" s="250" t="n">
        <v>4192</v>
      </c>
      <c r="B3317" s="250" t="s">
        <v>6348</v>
      </c>
      <c r="C3317" s="250" t="s">
        <v>232</v>
      </c>
      <c r="D3317" s="250" t="s">
        <v>244</v>
      </c>
      <c r="E3317" s="251" t="s">
        <v>1952</v>
      </c>
      <c r="F3317" s="0" t="n">
        <v>279.98</v>
      </c>
    </row>
    <row r="3318" customFormat="false" ht="15" hidden="false" customHeight="false" outlineLevel="0" collapsed="false">
      <c r="A3318" s="250" t="n">
        <v>4191</v>
      </c>
      <c r="B3318" s="250" t="s">
        <v>6349</v>
      </c>
      <c r="C3318" s="250" t="s">
        <v>232</v>
      </c>
      <c r="D3318" s="250" t="s">
        <v>244</v>
      </c>
      <c r="E3318" s="251" t="s">
        <v>1952</v>
      </c>
      <c r="F3318" s="0" t="n">
        <v>9472.56</v>
      </c>
    </row>
    <row r="3319" customFormat="false" ht="15" hidden="false" customHeight="false" outlineLevel="0" collapsed="false">
      <c r="A3319" s="250" t="n">
        <v>4207</v>
      </c>
      <c r="B3319" s="250" t="s">
        <v>6350</v>
      </c>
      <c r="C3319" s="250" t="s">
        <v>232</v>
      </c>
      <c r="D3319" s="250" t="s">
        <v>244</v>
      </c>
      <c r="E3319" s="251" t="s">
        <v>6351</v>
      </c>
      <c r="F3319" s="0" t="n">
        <v>10018.83</v>
      </c>
    </row>
    <row r="3320" customFormat="false" ht="15" hidden="false" customHeight="false" outlineLevel="0" collapsed="false">
      <c r="A3320" s="250" t="n">
        <v>4206</v>
      </c>
      <c r="B3320" s="250" t="s">
        <v>6352</v>
      </c>
      <c r="C3320" s="250" t="s">
        <v>232</v>
      </c>
      <c r="D3320" s="250" t="s">
        <v>244</v>
      </c>
      <c r="E3320" s="251" t="s">
        <v>6353</v>
      </c>
      <c r="F3320" s="0" t="n">
        <v>11921.06</v>
      </c>
    </row>
    <row r="3321" customFormat="false" ht="15" hidden="false" customHeight="false" outlineLevel="0" collapsed="false">
      <c r="A3321" s="250" t="n">
        <v>4190</v>
      </c>
      <c r="B3321" s="250" t="s">
        <v>6354</v>
      </c>
      <c r="C3321" s="250" t="s">
        <v>232</v>
      </c>
      <c r="D3321" s="250" t="s">
        <v>244</v>
      </c>
      <c r="E3321" s="251" t="s">
        <v>6353</v>
      </c>
      <c r="F3321" s="0" t="n">
        <v>214.5</v>
      </c>
    </row>
    <row r="3322" customFormat="false" ht="15" hidden="false" customHeight="false" outlineLevel="0" collapsed="false">
      <c r="A3322" s="250" t="n">
        <v>4186</v>
      </c>
      <c r="B3322" s="250" t="s">
        <v>6355</v>
      </c>
      <c r="C3322" s="250" t="s">
        <v>232</v>
      </c>
      <c r="D3322" s="250" t="s">
        <v>244</v>
      </c>
      <c r="E3322" s="251" t="s">
        <v>6356</v>
      </c>
      <c r="F3322" s="0" t="n">
        <v>47415.44</v>
      </c>
    </row>
    <row r="3323" customFormat="false" ht="15" hidden="false" customHeight="false" outlineLevel="0" collapsed="false">
      <c r="A3323" s="250" t="n">
        <v>4188</v>
      </c>
      <c r="B3323" s="250" t="s">
        <v>6357</v>
      </c>
      <c r="C3323" s="250" t="s">
        <v>232</v>
      </c>
      <c r="D3323" s="250" t="s">
        <v>244</v>
      </c>
      <c r="E3323" s="251" t="s">
        <v>362</v>
      </c>
      <c r="F3323" s="0" t="n">
        <v>35.05</v>
      </c>
    </row>
    <row r="3324" customFormat="false" ht="15" hidden="false" customHeight="false" outlineLevel="0" collapsed="false">
      <c r="A3324" s="250" t="n">
        <v>4189</v>
      </c>
      <c r="B3324" s="250" t="s">
        <v>6358</v>
      </c>
      <c r="C3324" s="250" t="s">
        <v>232</v>
      </c>
      <c r="D3324" s="250" t="s">
        <v>244</v>
      </c>
      <c r="E3324" s="251" t="s">
        <v>362</v>
      </c>
      <c r="F3324" s="0" t="n">
        <v>195.1</v>
      </c>
    </row>
    <row r="3325" customFormat="false" ht="15" hidden="false" customHeight="false" outlineLevel="0" collapsed="false">
      <c r="A3325" s="250" t="n">
        <v>4197</v>
      </c>
      <c r="B3325" s="250" t="s">
        <v>6359</v>
      </c>
      <c r="C3325" s="250" t="s">
        <v>232</v>
      </c>
      <c r="D3325" s="250" t="s">
        <v>244</v>
      </c>
      <c r="E3325" s="251" t="s">
        <v>6360</v>
      </c>
      <c r="F3325" s="0" t="n">
        <v>130.78</v>
      </c>
    </row>
    <row r="3326" customFormat="false" ht="15" hidden="false" customHeight="false" outlineLevel="0" collapsed="false">
      <c r="A3326" s="250" t="n">
        <v>4194</v>
      </c>
      <c r="B3326" s="250" t="s">
        <v>6361</v>
      </c>
      <c r="C3326" s="250" t="s">
        <v>232</v>
      </c>
      <c r="D3326" s="250" t="s">
        <v>244</v>
      </c>
      <c r="E3326" s="251" t="s">
        <v>6362</v>
      </c>
      <c r="F3326" s="0" t="n">
        <v>111.31</v>
      </c>
    </row>
    <row r="3327" customFormat="false" ht="15" hidden="false" customHeight="false" outlineLevel="0" collapsed="false">
      <c r="A3327" s="250" t="n">
        <v>4193</v>
      </c>
      <c r="B3327" s="250" t="s">
        <v>6363</v>
      </c>
      <c r="C3327" s="250" t="s">
        <v>232</v>
      </c>
      <c r="D3327" s="250" t="s">
        <v>244</v>
      </c>
      <c r="E3327" s="251" t="s">
        <v>6362</v>
      </c>
      <c r="F3327" s="0" t="n">
        <v>1235.97</v>
      </c>
    </row>
    <row r="3328" customFormat="false" ht="15" hidden="false" customHeight="false" outlineLevel="0" collapsed="false">
      <c r="A3328" s="250" t="n">
        <v>4204</v>
      </c>
      <c r="B3328" s="250" t="s">
        <v>6364</v>
      </c>
      <c r="C3328" s="250" t="s">
        <v>232</v>
      </c>
      <c r="D3328" s="250" t="s">
        <v>244</v>
      </c>
      <c r="E3328" s="251" t="s">
        <v>6362</v>
      </c>
      <c r="F3328" s="0" t="n">
        <v>13.6</v>
      </c>
    </row>
    <row r="3329" customFormat="false" ht="15" hidden="false" customHeight="false" outlineLevel="0" collapsed="false">
      <c r="A3329" s="250" t="n">
        <v>4187</v>
      </c>
      <c r="B3329" s="250" t="s">
        <v>6365</v>
      </c>
      <c r="C3329" s="250" t="s">
        <v>232</v>
      </c>
      <c r="D3329" s="250" t="s">
        <v>244</v>
      </c>
      <c r="E3329" s="251" t="s">
        <v>3339</v>
      </c>
      <c r="F3329" s="0" t="n">
        <v>2406.65</v>
      </c>
    </row>
    <row r="3330" customFormat="false" ht="15" hidden="false" customHeight="false" outlineLevel="0" collapsed="false">
      <c r="A3330" s="250" t="n">
        <v>4202</v>
      </c>
      <c r="B3330" s="250" t="s">
        <v>6366</v>
      </c>
      <c r="C3330" s="250" t="s">
        <v>232</v>
      </c>
      <c r="D3330" s="250" t="s">
        <v>244</v>
      </c>
      <c r="E3330" s="251" t="s">
        <v>6367</v>
      </c>
      <c r="F3330" s="0" t="n">
        <v>19.48</v>
      </c>
    </row>
    <row r="3331" customFormat="false" ht="15" hidden="false" customHeight="false" outlineLevel="0" collapsed="false">
      <c r="A3331" s="250" t="n">
        <v>4203</v>
      </c>
      <c r="B3331" s="250" t="s">
        <v>6368</v>
      </c>
      <c r="C3331" s="250" t="s">
        <v>232</v>
      </c>
      <c r="D3331" s="250" t="s">
        <v>244</v>
      </c>
      <c r="E3331" s="251" t="s">
        <v>6369</v>
      </c>
      <c r="F3331" s="0" t="n">
        <v>3447.28</v>
      </c>
    </row>
    <row r="3332" customFormat="false" ht="15" hidden="false" customHeight="false" outlineLevel="0" collapsed="false">
      <c r="A3332" s="250" t="n">
        <v>40368</v>
      </c>
      <c r="B3332" s="250" t="s">
        <v>6370</v>
      </c>
      <c r="C3332" s="250" t="s">
        <v>232</v>
      </c>
      <c r="D3332" s="250" t="s">
        <v>244</v>
      </c>
      <c r="E3332" s="251" t="s">
        <v>6371</v>
      </c>
      <c r="F3332" s="0" t="n">
        <v>22.36</v>
      </c>
    </row>
    <row r="3333" customFormat="false" ht="15" hidden="false" customHeight="false" outlineLevel="0" collapsed="false">
      <c r="A3333" s="250" t="n">
        <v>40365</v>
      </c>
      <c r="B3333" s="250" t="s">
        <v>6372</v>
      </c>
      <c r="C3333" s="250" t="s">
        <v>232</v>
      </c>
      <c r="D3333" s="250" t="s">
        <v>244</v>
      </c>
      <c r="E3333" s="251" t="s">
        <v>6373</v>
      </c>
      <c r="F3333" s="0" t="n">
        <v>3954.69</v>
      </c>
    </row>
    <row r="3334" customFormat="false" ht="15" hidden="false" customHeight="false" outlineLevel="0" collapsed="false">
      <c r="A3334" s="250" t="n">
        <v>40356</v>
      </c>
      <c r="B3334" s="250" t="s">
        <v>6374</v>
      </c>
      <c r="C3334" s="250" t="s">
        <v>232</v>
      </c>
      <c r="D3334" s="250" t="s">
        <v>244</v>
      </c>
      <c r="E3334" s="251" t="s">
        <v>5560</v>
      </c>
      <c r="F3334" s="0" t="n">
        <v>1901.39</v>
      </c>
    </row>
    <row r="3335" customFormat="false" ht="15" hidden="false" customHeight="false" outlineLevel="0" collapsed="false">
      <c r="A3335" s="250" t="n">
        <v>40362</v>
      </c>
      <c r="B3335" s="250" t="s">
        <v>6375</v>
      </c>
      <c r="C3335" s="250" t="s">
        <v>232</v>
      </c>
      <c r="D3335" s="250" t="s">
        <v>244</v>
      </c>
      <c r="E3335" s="251" t="s">
        <v>6376</v>
      </c>
      <c r="F3335" s="0" t="n">
        <v>5080.16</v>
      </c>
    </row>
    <row r="3336" customFormat="false" ht="15" hidden="false" customHeight="false" outlineLevel="0" collapsed="false">
      <c r="A3336" s="250" t="n">
        <v>40374</v>
      </c>
      <c r="B3336" s="250" t="s">
        <v>6377</v>
      </c>
      <c r="C3336" s="250" t="s">
        <v>232</v>
      </c>
      <c r="D3336" s="250" t="s">
        <v>244</v>
      </c>
      <c r="E3336" s="251" t="s">
        <v>6378</v>
      </c>
      <c r="F3336" s="0" t="n">
        <v>2525.02</v>
      </c>
    </row>
    <row r="3337" customFormat="false" ht="15" hidden="false" customHeight="false" outlineLevel="0" collapsed="false">
      <c r="A3337" s="250" t="n">
        <v>40371</v>
      </c>
      <c r="B3337" s="250" t="s">
        <v>6379</v>
      </c>
      <c r="C3337" s="250" t="s">
        <v>232</v>
      </c>
      <c r="D3337" s="250" t="s">
        <v>244</v>
      </c>
      <c r="E3337" s="251" t="s">
        <v>6380</v>
      </c>
      <c r="F3337" s="0" t="n">
        <v>2373.21</v>
      </c>
    </row>
    <row r="3338" customFormat="false" ht="15" hidden="false" customHeight="false" outlineLevel="0" collapsed="false">
      <c r="A3338" s="250" t="n">
        <v>40359</v>
      </c>
      <c r="B3338" s="250" t="s">
        <v>6381</v>
      </c>
      <c r="C3338" s="250" t="s">
        <v>232</v>
      </c>
      <c r="D3338" s="250" t="s">
        <v>244</v>
      </c>
      <c r="E3338" s="251" t="s">
        <v>6382</v>
      </c>
      <c r="F3338" s="0" t="n">
        <v>2926.45</v>
      </c>
    </row>
    <row r="3339" customFormat="false" ht="15" hidden="false" customHeight="false" outlineLevel="0" collapsed="false">
      <c r="A3339" s="250" t="n">
        <v>7595</v>
      </c>
      <c r="B3339" s="250" t="s">
        <v>6383</v>
      </c>
      <c r="C3339" s="250" t="s">
        <v>575</v>
      </c>
      <c r="D3339" s="250" t="s">
        <v>236</v>
      </c>
      <c r="E3339" s="251" t="s">
        <v>6384</v>
      </c>
      <c r="F3339" s="0" t="n">
        <v>542000</v>
      </c>
    </row>
    <row r="3340" customFormat="false" ht="15" hidden="false" customHeight="false" outlineLevel="0" collapsed="false">
      <c r="A3340" s="250" t="n">
        <v>41094</v>
      </c>
      <c r="B3340" s="250" t="s">
        <v>6385</v>
      </c>
      <c r="C3340" s="250" t="s">
        <v>578</v>
      </c>
      <c r="D3340" s="250" t="s">
        <v>236</v>
      </c>
      <c r="E3340" s="251" t="s">
        <v>6386</v>
      </c>
      <c r="F3340" s="0" t="n">
        <v>673502.58</v>
      </c>
    </row>
    <row r="3341" customFormat="false" ht="15" hidden="false" customHeight="false" outlineLevel="0" collapsed="false">
      <c r="A3341" s="250" t="n">
        <v>39609</v>
      </c>
      <c r="B3341" s="250" t="s">
        <v>6387</v>
      </c>
      <c r="C3341" s="250" t="s">
        <v>232</v>
      </c>
      <c r="D3341" s="250" t="s">
        <v>244</v>
      </c>
      <c r="E3341" s="251" t="s">
        <v>6388</v>
      </c>
      <c r="F3341" s="0" t="n">
        <v>708948.35</v>
      </c>
    </row>
    <row r="3342" customFormat="false" ht="15" hidden="false" customHeight="false" outlineLevel="0" collapsed="false">
      <c r="A3342" s="250" t="n">
        <v>39610</v>
      </c>
      <c r="B3342" s="250" t="s">
        <v>6389</v>
      </c>
      <c r="C3342" s="250" t="s">
        <v>232</v>
      </c>
      <c r="D3342" s="250" t="s">
        <v>244</v>
      </c>
      <c r="E3342" s="251" t="s">
        <v>6390</v>
      </c>
      <c r="F3342" s="0" t="n">
        <v>2819.43</v>
      </c>
    </row>
    <row r="3343" customFormat="false" ht="15" hidden="false" customHeight="false" outlineLevel="0" collapsed="false">
      <c r="A3343" s="250" t="n">
        <v>39611</v>
      </c>
      <c r="B3343" s="250" t="s">
        <v>6391</v>
      </c>
      <c r="C3343" s="250" t="s">
        <v>232</v>
      </c>
      <c r="D3343" s="250" t="s">
        <v>244</v>
      </c>
      <c r="E3343" s="251" t="s">
        <v>6392</v>
      </c>
      <c r="F3343" s="0" t="n">
        <v>1398.06</v>
      </c>
    </row>
    <row r="3344" customFormat="false" ht="15" hidden="false" customHeight="false" outlineLevel="0" collapsed="false">
      <c r="A3344" s="250" t="n">
        <v>39612</v>
      </c>
      <c r="B3344" s="250" t="s">
        <v>6393</v>
      </c>
      <c r="C3344" s="250" t="s">
        <v>232</v>
      </c>
      <c r="D3344" s="250" t="s">
        <v>244</v>
      </c>
      <c r="E3344" s="251" t="s">
        <v>6394</v>
      </c>
      <c r="F3344" s="0" t="n">
        <v>1151.74</v>
      </c>
    </row>
    <row r="3345" customFormat="false" ht="15" hidden="false" customHeight="false" outlineLevel="0" collapsed="false">
      <c r="A3345" s="250" t="n">
        <v>39608</v>
      </c>
      <c r="B3345" s="250" t="s">
        <v>6395</v>
      </c>
      <c r="C3345" s="250" t="s">
        <v>232</v>
      </c>
      <c r="D3345" s="250" t="s">
        <v>244</v>
      </c>
      <c r="E3345" s="251" t="s">
        <v>6396</v>
      </c>
      <c r="F3345" s="0" t="n">
        <v>1126.68</v>
      </c>
    </row>
    <row r="3346" customFormat="false" ht="15" hidden="false" customHeight="false" outlineLevel="0" collapsed="false">
      <c r="A3346" s="250" t="n">
        <v>38175</v>
      </c>
      <c r="B3346" s="250" t="s">
        <v>6397</v>
      </c>
      <c r="C3346" s="250" t="s">
        <v>232</v>
      </c>
      <c r="D3346" s="250" t="s">
        <v>236</v>
      </c>
      <c r="E3346" s="251" t="s">
        <v>6398</v>
      </c>
      <c r="F3346" s="0" t="n">
        <v>20.22</v>
      </c>
    </row>
    <row r="3347" customFormat="false" ht="15" hidden="false" customHeight="false" outlineLevel="0" collapsed="false">
      <c r="A3347" s="250" t="n">
        <v>38176</v>
      </c>
      <c r="B3347" s="250" t="s">
        <v>6399</v>
      </c>
      <c r="C3347" s="250" t="s">
        <v>232</v>
      </c>
      <c r="D3347" s="250" t="s">
        <v>236</v>
      </c>
      <c r="E3347" s="251" t="s">
        <v>6400</v>
      </c>
      <c r="F3347" s="0" t="n">
        <v>3578.22</v>
      </c>
    </row>
    <row r="3348" customFormat="false" ht="15" hidden="false" customHeight="false" outlineLevel="0" collapsed="false">
      <c r="A3348" s="250" t="n">
        <v>36152</v>
      </c>
      <c r="B3348" s="250" t="s">
        <v>6401</v>
      </c>
      <c r="C3348" s="250" t="s">
        <v>232</v>
      </c>
      <c r="D3348" s="250" t="s">
        <v>236</v>
      </c>
      <c r="E3348" s="251" t="s">
        <v>6402</v>
      </c>
      <c r="F3348" s="0" t="n">
        <v>19.07</v>
      </c>
    </row>
    <row r="3349" customFormat="false" ht="15" hidden="false" customHeight="false" outlineLevel="0" collapsed="false">
      <c r="A3349" s="250" t="n">
        <v>11138</v>
      </c>
      <c r="B3349" s="250" t="s">
        <v>6403</v>
      </c>
      <c r="C3349" s="250" t="s">
        <v>355</v>
      </c>
      <c r="D3349" s="250" t="s">
        <v>236</v>
      </c>
      <c r="E3349" s="251" t="s">
        <v>6404</v>
      </c>
      <c r="F3349" s="0" t="n">
        <v>3375.17</v>
      </c>
    </row>
    <row r="3350" customFormat="false" ht="15" hidden="false" customHeight="false" outlineLevel="0" collapsed="false">
      <c r="A3350" s="250" t="n">
        <v>4221</v>
      </c>
      <c r="B3350" s="250" t="s">
        <v>6405</v>
      </c>
      <c r="C3350" s="250" t="s">
        <v>355</v>
      </c>
      <c r="D3350" s="250" t="s">
        <v>233</v>
      </c>
      <c r="E3350" s="251" t="s">
        <v>994</v>
      </c>
      <c r="F3350" s="0" t="n">
        <v>27.01</v>
      </c>
    </row>
    <row r="3351" customFormat="false" ht="15" hidden="false" customHeight="false" outlineLevel="0" collapsed="false">
      <c r="A3351" s="250" t="n">
        <v>4227</v>
      </c>
      <c r="B3351" s="250" t="s">
        <v>6406</v>
      </c>
      <c r="C3351" s="250" t="s">
        <v>355</v>
      </c>
      <c r="D3351" s="250" t="s">
        <v>233</v>
      </c>
      <c r="E3351" s="251" t="s">
        <v>6407</v>
      </c>
      <c r="F3351" s="0" t="n">
        <v>4778.49</v>
      </c>
    </row>
    <row r="3352" customFormat="false" ht="15" hidden="false" customHeight="false" outlineLevel="0" collapsed="false">
      <c r="A3352" s="250" t="n">
        <v>38170</v>
      </c>
      <c r="B3352" s="250" t="s">
        <v>6408</v>
      </c>
      <c r="C3352" s="250" t="s">
        <v>232</v>
      </c>
      <c r="D3352" s="250" t="s">
        <v>236</v>
      </c>
      <c r="E3352" s="251" t="s">
        <v>6409</v>
      </c>
      <c r="F3352" s="0" t="n">
        <v>19.93</v>
      </c>
    </row>
    <row r="3353" customFormat="false" ht="15" hidden="false" customHeight="false" outlineLevel="0" collapsed="false">
      <c r="A3353" s="250" t="n">
        <v>4252</v>
      </c>
      <c r="B3353" s="250" t="s">
        <v>6410</v>
      </c>
      <c r="C3353" s="250" t="s">
        <v>575</v>
      </c>
      <c r="D3353" s="250" t="s">
        <v>236</v>
      </c>
      <c r="E3353" s="251" t="s">
        <v>6411</v>
      </c>
      <c r="F3353" s="0" t="n">
        <v>3523.9</v>
      </c>
    </row>
    <row r="3354" customFormat="false" ht="15" hidden="false" customHeight="false" outlineLevel="0" collapsed="false">
      <c r="A3354" s="250" t="n">
        <v>40980</v>
      </c>
      <c r="B3354" s="250" t="s">
        <v>6412</v>
      </c>
      <c r="C3354" s="250" t="s">
        <v>578</v>
      </c>
      <c r="D3354" s="250" t="s">
        <v>236</v>
      </c>
      <c r="E3354" s="251" t="s">
        <v>6413</v>
      </c>
      <c r="F3354" s="0" t="n">
        <v>23.27</v>
      </c>
    </row>
    <row r="3355" customFormat="false" ht="15" hidden="false" customHeight="false" outlineLevel="0" collapsed="false">
      <c r="A3355" s="250" t="n">
        <v>4243</v>
      </c>
      <c r="B3355" s="250" t="s">
        <v>6414</v>
      </c>
      <c r="C3355" s="250" t="s">
        <v>575</v>
      </c>
      <c r="D3355" s="250" t="s">
        <v>236</v>
      </c>
      <c r="E3355" s="251" t="s">
        <v>940</v>
      </c>
      <c r="F3355" s="0" t="n">
        <v>4116.31</v>
      </c>
    </row>
    <row r="3356" customFormat="false" ht="15" hidden="false" customHeight="false" outlineLevel="0" collapsed="false">
      <c r="A3356" s="250" t="n">
        <v>41031</v>
      </c>
      <c r="B3356" s="250" t="s">
        <v>6415</v>
      </c>
      <c r="C3356" s="250" t="s">
        <v>578</v>
      </c>
      <c r="D3356" s="250" t="s">
        <v>236</v>
      </c>
      <c r="E3356" s="251" t="s">
        <v>6416</v>
      </c>
      <c r="F3356" s="0" t="n">
        <v>21.09</v>
      </c>
    </row>
    <row r="3357" customFormat="false" ht="15" hidden="false" customHeight="false" outlineLevel="0" collapsed="false">
      <c r="A3357" s="250" t="n">
        <v>37666</v>
      </c>
      <c r="B3357" s="250" t="s">
        <v>6417</v>
      </c>
      <c r="C3357" s="250" t="s">
        <v>575</v>
      </c>
      <c r="D3357" s="250" t="s">
        <v>236</v>
      </c>
      <c r="E3357" s="251" t="s">
        <v>4591</v>
      </c>
      <c r="F3357" s="0" t="n">
        <v>3731.01</v>
      </c>
    </row>
    <row r="3358" customFormat="false" ht="15" hidden="false" customHeight="false" outlineLevel="0" collapsed="false">
      <c r="A3358" s="250" t="n">
        <v>40986</v>
      </c>
      <c r="B3358" s="250" t="s">
        <v>6418</v>
      </c>
      <c r="C3358" s="250" t="s">
        <v>578</v>
      </c>
      <c r="D3358" s="250" t="s">
        <v>236</v>
      </c>
      <c r="E3358" s="251" t="s">
        <v>6419</v>
      </c>
      <c r="F3358" s="0" t="n">
        <v>2605.44</v>
      </c>
    </row>
    <row r="3359" customFormat="false" ht="15" hidden="false" customHeight="false" outlineLevel="0" collapsed="false">
      <c r="A3359" s="250" t="n">
        <v>4250</v>
      </c>
      <c r="B3359" s="250" t="s">
        <v>6420</v>
      </c>
      <c r="C3359" s="250" t="s">
        <v>575</v>
      </c>
      <c r="D3359" s="250" t="s">
        <v>236</v>
      </c>
      <c r="E3359" s="251" t="s">
        <v>6264</v>
      </c>
      <c r="F3359" s="0" t="n">
        <v>40.71</v>
      </c>
    </row>
    <row r="3360" customFormat="false" ht="15" hidden="false" customHeight="false" outlineLevel="0" collapsed="false">
      <c r="A3360" s="250" t="n">
        <v>40978</v>
      </c>
      <c r="B3360" s="250" t="s">
        <v>6421</v>
      </c>
      <c r="C3360" s="250" t="s">
        <v>578</v>
      </c>
      <c r="D3360" s="250" t="s">
        <v>236</v>
      </c>
      <c r="E3360" s="251" t="s">
        <v>6422</v>
      </c>
      <c r="F3360" s="0" t="n">
        <v>35.6</v>
      </c>
    </row>
    <row r="3361" customFormat="false" ht="15" hidden="false" customHeight="false" outlineLevel="0" collapsed="false">
      <c r="A3361" s="250" t="n">
        <v>41043</v>
      </c>
      <c r="B3361" s="250" t="s">
        <v>6423</v>
      </c>
      <c r="C3361" s="250" t="s">
        <v>578</v>
      </c>
      <c r="D3361" s="250" t="s">
        <v>236</v>
      </c>
      <c r="E3361" s="251" t="s">
        <v>6424</v>
      </c>
      <c r="F3361" s="0" t="n">
        <v>34.28</v>
      </c>
    </row>
    <row r="3362" customFormat="false" ht="15" hidden="false" customHeight="false" outlineLevel="0" collapsed="false">
      <c r="A3362" s="250" t="n">
        <v>44501</v>
      </c>
      <c r="B3362" s="250" t="s">
        <v>6425</v>
      </c>
      <c r="C3362" s="250" t="s">
        <v>575</v>
      </c>
      <c r="D3362" s="250" t="s">
        <v>236</v>
      </c>
      <c r="E3362" s="251" t="s">
        <v>6187</v>
      </c>
      <c r="F3362" s="0" t="n">
        <v>32.73</v>
      </c>
    </row>
    <row r="3363" customFormat="false" ht="15" hidden="false" customHeight="false" outlineLevel="0" collapsed="false">
      <c r="A3363" s="250" t="n">
        <v>4234</v>
      </c>
      <c r="B3363" s="250" t="s">
        <v>6426</v>
      </c>
      <c r="C3363" s="250" t="s">
        <v>575</v>
      </c>
      <c r="D3363" s="250" t="s">
        <v>233</v>
      </c>
      <c r="E3363" s="251" t="s">
        <v>6427</v>
      </c>
      <c r="F3363" s="0" t="n">
        <v>27.56</v>
      </c>
    </row>
    <row r="3364" customFormat="false" ht="15" hidden="false" customHeight="false" outlineLevel="0" collapsed="false">
      <c r="A3364" s="250" t="n">
        <v>40987</v>
      </c>
      <c r="B3364" s="250" t="s">
        <v>6428</v>
      </c>
      <c r="C3364" s="250" t="s">
        <v>578</v>
      </c>
      <c r="D3364" s="250" t="s">
        <v>236</v>
      </c>
      <c r="E3364" s="251" t="s">
        <v>6429</v>
      </c>
      <c r="F3364" s="0" t="n">
        <v>41</v>
      </c>
    </row>
    <row r="3365" customFormat="false" ht="15" hidden="false" customHeight="false" outlineLevel="0" collapsed="false">
      <c r="A3365" s="250" t="n">
        <v>4253</v>
      </c>
      <c r="B3365" s="250" t="s">
        <v>6430</v>
      </c>
      <c r="C3365" s="250" t="s">
        <v>575</v>
      </c>
      <c r="D3365" s="250" t="s">
        <v>236</v>
      </c>
      <c r="E3365" s="251" t="s">
        <v>6431</v>
      </c>
      <c r="F3365" s="0" t="n">
        <v>28.73</v>
      </c>
    </row>
    <row r="3366" customFormat="false" ht="15" hidden="false" customHeight="false" outlineLevel="0" collapsed="false">
      <c r="A3366" s="250" t="n">
        <v>40981</v>
      </c>
      <c r="B3366" s="250" t="s">
        <v>6432</v>
      </c>
      <c r="C3366" s="250" t="s">
        <v>578</v>
      </c>
      <c r="D3366" s="250" t="s">
        <v>236</v>
      </c>
      <c r="E3366" s="251" t="s">
        <v>6433</v>
      </c>
      <c r="F3366" s="0" t="n">
        <v>17.81</v>
      </c>
    </row>
    <row r="3367" customFormat="false" ht="15" hidden="false" customHeight="false" outlineLevel="0" collapsed="false">
      <c r="A3367" s="250" t="n">
        <v>4254</v>
      </c>
      <c r="B3367" s="250" t="s">
        <v>6434</v>
      </c>
      <c r="C3367" s="250" t="s">
        <v>575</v>
      </c>
      <c r="D3367" s="250" t="s">
        <v>236</v>
      </c>
      <c r="E3367" s="251" t="s">
        <v>6276</v>
      </c>
      <c r="F3367" s="0" t="n">
        <v>68.96</v>
      </c>
    </row>
    <row r="3368" customFormat="false" ht="15" hidden="false" customHeight="false" outlineLevel="0" collapsed="false">
      <c r="A3368" s="250" t="n">
        <v>41036</v>
      </c>
      <c r="B3368" s="250" t="s">
        <v>6435</v>
      </c>
      <c r="C3368" s="250" t="s">
        <v>578</v>
      </c>
      <c r="D3368" s="250" t="s">
        <v>236</v>
      </c>
      <c r="E3368" s="251" t="s">
        <v>6278</v>
      </c>
      <c r="F3368" s="0" t="n">
        <v>1.03</v>
      </c>
    </row>
    <row r="3369" customFormat="false" ht="15" hidden="false" customHeight="false" outlineLevel="0" collapsed="false">
      <c r="A3369" s="250" t="n">
        <v>4251</v>
      </c>
      <c r="B3369" s="250" t="s">
        <v>6436</v>
      </c>
      <c r="C3369" s="250" t="s">
        <v>575</v>
      </c>
      <c r="D3369" s="250" t="s">
        <v>236</v>
      </c>
      <c r="E3369" s="251" t="s">
        <v>6437</v>
      </c>
      <c r="F3369" s="0" t="n">
        <v>21.26</v>
      </c>
    </row>
    <row r="3370" customFormat="false" ht="15" hidden="false" customHeight="false" outlineLevel="0" collapsed="false">
      <c r="A3370" s="250" t="n">
        <v>40979</v>
      </c>
      <c r="B3370" s="250" t="s">
        <v>6438</v>
      </c>
      <c r="C3370" s="250" t="s">
        <v>578</v>
      </c>
      <c r="D3370" s="250" t="s">
        <v>236</v>
      </c>
      <c r="E3370" s="251" t="s">
        <v>6439</v>
      </c>
      <c r="F3370" s="0" t="n">
        <v>43.67</v>
      </c>
    </row>
    <row r="3371" customFormat="false" ht="15" hidden="false" customHeight="false" outlineLevel="0" collapsed="false">
      <c r="A3371" s="250" t="n">
        <v>4230</v>
      </c>
      <c r="B3371" s="250" t="s">
        <v>6440</v>
      </c>
      <c r="C3371" s="250" t="s">
        <v>575</v>
      </c>
      <c r="D3371" s="250" t="s">
        <v>236</v>
      </c>
      <c r="E3371" s="251" t="s">
        <v>1204</v>
      </c>
      <c r="F3371" s="0" t="n">
        <v>43.1</v>
      </c>
    </row>
    <row r="3372" customFormat="false" ht="15" hidden="false" customHeight="false" outlineLevel="0" collapsed="false">
      <c r="A3372" s="250" t="n">
        <v>40998</v>
      </c>
      <c r="B3372" s="250" t="s">
        <v>6441</v>
      </c>
      <c r="C3372" s="250" t="s">
        <v>578</v>
      </c>
      <c r="D3372" s="250" t="s">
        <v>236</v>
      </c>
      <c r="E3372" s="251" t="s">
        <v>1206</v>
      </c>
      <c r="F3372" s="0" t="n">
        <v>1</v>
      </c>
    </row>
    <row r="3373" customFormat="false" ht="15" hidden="false" customHeight="false" outlineLevel="0" collapsed="false">
      <c r="A3373" s="250" t="n">
        <v>4257</v>
      </c>
      <c r="B3373" s="250" t="s">
        <v>6442</v>
      </c>
      <c r="C3373" s="250" t="s">
        <v>575</v>
      </c>
      <c r="D3373" s="250" t="s">
        <v>236</v>
      </c>
      <c r="E3373" s="251" t="s">
        <v>1643</v>
      </c>
      <c r="F3373" s="0" t="n">
        <v>202.03</v>
      </c>
    </row>
    <row r="3374" customFormat="false" ht="15" hidden="false" customHeight="false" outlineLevel="0" collapsed="false">
      <c r="A3374" s="250" t="n">
        <v>40982</v>
      </c>
      <c r="B3374" s="250" t="s">
        <v>6443</v>
      </c>
      <c r="C3374" s="250" t="s">
        <v>578</v>
      </c>
      <c r="D3374" s="250" t="s">
        <v>236</v>
      </c>
      <c r="E3374" s="251" t="s">
        <v>6444</v>
      </c>
      <c r="F3374" s="0" t="n">
        <v>246.84</v>
      </c>
    </row>
    <row r="3375" customFormat="false" ht="15" hidden="false" customHeight="false" outlineLevel="0" collapsed="false">
      <c r="A3375" s="250" t="n">
        <v>4240</v>
      </c>
      <c r="B3375" s="250" t="s">
        <v>6445</v>
      </c>
      <c r="C3375" s="250" t="s">
        <v>575</v>
      </c>
      <c r="D3375" s="250" t="s">
        <v>236</v>
      </c>
      <c r="E3375" s="251" t="s">
        <v>6446</v>
      </c>
      <c r="F3375" s="0" t="n">
        <v>260.69</v>
      </c>
    </row>
    <row r="3376" customFormat="false" ht="15" hidden="false" customHeight="false" outlineLevel="0" collapsed="false">
      <c r="A3376" s="250" t="n">
        <v>41026</v>
      </c>
      <c r="B3376" s="250" t="s">
        <v>6447</v>
      </c>
      <c r="C3376" s="250" t="s">
        <v>578</v>
      </c>
      <c r="D3376" s="250" t="s">
        <v>236</v>
      </c>
      <c r="E3376" s="251" t="s">
        <v>6448</v>
      </c>
      <c r="F3376" s="0" t="n">
        <v>250.91</v>
      </c>
    </row>
    <row r="3377" customFormat="false" ht="15" hidden="false" customHeight="false" outlineLevel="0" collapsed="false">
      <c r="A3377" s="250" t="n">
        <v>4239</v>
      </c>
      <c r="B3377" s="250" t="s">
        <v>6449</v>
      </c>
      <c r="C3377" s="250" t="s">
        <v>575</v>
      </c>
      <c r="D3377" s="250" t="s">
        <v>236</v>
      </c>
      <c r="E3377" s="251" t="s">
        <v>6450</v>
      </c>
      <c r="F3377" s="0" t="n">
        <v>3654.84</v>
      </c>
    </row>
    <row r="3378" customFormat="false" ht="15" hidden="false" customHeight="false" outlineLevel="0" collapsed="false">
      <c r="A3378" s="250" t="n">
        <v>41024</v>
      </c>
      <c r="B3378" s="250" t="s">
        <v>6451</v>
      </c>
      <c r="C3378" s="250" t="s">
        <v>578</v>
      </c>
      <c r="D3378" s="250" t="s">
        <v>236</v>
      </c>
      <c r="E3378" s="251" t="s">
        <v>6452</v>
      </c>
      <c r="F3378" s="0" t="n">
        <v>6.17</v>
      </c>
    </row>
    <row r="3379" customFormat="false" ht="15" hidden="false" customHeight="false" outlineLevel="0" collapsed="false">
      <c r="A3379" s="250" t="n">
        <v>4248</v>
      </c>
      <c r="B3379" s="250" t="s">
        <v>6453</v>
      </c>
      <c r="C3379" s="250" t="s">
        <v>575</v>
      </c>
      <c r="D3379" s="250" t="s">
        <v>236</v>
      </c>
      <c r="E3379" s="251" t="s">
        <v>6454</v>
      </c>
      <c r="F3379" s="0" t="n">
        <v>4.06</v>
      </c>
    </row>
    <row r="3380" customFormat="false" ht="15" hidden="false" customHeight="false" outlineLevel="0" collapsed="false">
      <c r="A3380" s="250" t="n">
        <v>41033</v>
      </c>
      <c r="B3380" s="250" t="s">
        <v>6455</v>
      </c>
      <c r="C3380" s="250" t="s">
        <v>578</v>
      </c>
      <c r="D3380" s="250" t="s">
        <v>236</v>
      </c>
      <c r="E3380" s="251" t="s">
        <v>6456</v>
      </c>
      <c r="F3380" s="0" t="n">
        <v>0.68</v>
      </c>
    </row>
    <row r="3381" customFormat="false" ht="15" hidden="false" customHeight="false" outlineLevel="0" collapsed="false">
      <c r="A3381" s="250" t="n">
        <v>41040</v>
      </c>
      <c r="B3381" s="250" t="s">
        <v>6457</v>
      </c>
      <c r="C3381" s="250" t="s">
        <v>578</v>
      </c>
      <c r="D3381" s="250" t="s">
        <v>236</v>
      </c>
      <c r="E3381" s="251" t="s">
        <v>6458</v>
      </c>
      <c r="F3381" s="0" t="n">
        <v>1.96</v>
      </c>
    </row>
    <row r="3382" customFormat="false" ht="15" hidden="false" customHeight="false" outlineLevel="0" collapsed="false">
      <c r="A3382" s="250" t="n">
        <v>44500</v>
      </c>
      <c r="B3382" s="250" t="s">
        <v>6459</v>
      </c>
      <c r="C3382" s="250" t="s">
        <v>575</v>
      </c>
      <c r="D3382" s="250" t="s">
        <v>236</v>
      </c>
      <c r="E3382" s="251" t="s">
        <v>6460</v>
      </c>
      <c r="F3382" s="0" t="n">
        <v>8.77</v>
      </c>
    </row>
    <row r="3383" customFormat="false" ht="15" hidden="false" customHeight="false" outlineLevel="0" collapsed="false">
      <c r="A3383" s="250" t="n">
        <v>4238</v>
      </c>
      <c r="B3383" s="250" t="s">
        <v>6461</v>
      </c>
      <c r="C3383" s="250" t="s">
        <v>575</v>
      </c>
      <c r="D3383" s="250" t="s">
        <v>236</v>
      </c>
      <c r="E3383" s="251" t="s">
        <v>1204</v>
      </c>
      <c r="F3383" s="0" t="n">
        <v>0.98</v>
      </c>
    </row>
    <row r="3384" customFormat="false" ht="15" hidden="false" customHeight="false" outlineLevel="0" collapsed="false">
      <c r="A3384" s="250" t="n">
        <v>41012</v>
      </c>
      <c r="B3384" s="250" t="s">
        <v>6462</v>
      </c>
      <c r="C3384" s="250" t="s">
        <v>578</v>
      </c>
      <c r="D3384" s="250" t="s">
        <v>236</v>
      </c>
      <c r="E3384" s="251" t="s">
        <v>1206</v>
      </c>
      <c r="F3384" s="0" t="n">
        <v>13.57</v>
      </c>
    </row>
    <row r="3385" customFormat="false" ht="15" hidden="false" customHeight="false" outlineLevel="0" collapsed="false">
      <c r="A3385" s="250" t="n">
        <v>4237</v>
      </c>
      <c r="B3385" s="250" t="s">
        <v>6463</v>
      </c>
      <c r="C3385" s="250" t="s">
        <v>575</v>
      </c>
      <c r="D3385" s="250" t="s">
        <v>236</v>
      </c>
      <c r="E3385" s="251" t="s">
        <v>6276</v>
      </c>
      <c r="F3385" s="0" t="n">
        <v>10.22</v>
      </c>
    </row>
    <row r="3386" customFormat="false" ht="15" hidden="false" customHeight="false" outlineLevel="0" collapsed="false">
      <c r="A3386" s="250" t="n">
        <v>41002</v>
      </c>
      <c r="B3386" s="250" t="s">
        <v>6464</v>
      </c>
      <c r="C3386" s="250" t="s">
        <v>578</v>
      </c>
      <c r="D3386" s="250" t="s">
        <v>236</v>
      </c>
      <c r="E3386" s="251" t="s">
        <v>6278</v>
      </c>
      <c r="F3386" s="0" t="n">
        <v>3.39</v>
      </c>
    </row>
    <row r="3387" customFormat="false" ht="15" hidden="false" customHeight="false" outlineLevel="0" collapsed="false">
      <c r="A3387" s="250" t="n">
        <v>4233</v>
      </c>
      <c r="B3387" s="250" t="s">
        <v>6465</v>
      </c>
      <c r="C3387" s="250" t="s">
        <v>575</v>
      </c>
      <c r="D3387" s="250" t="s">
        <v>236</v>
      </c>
      <c r="E3387" s="251" t="s">
        <v>6327</v>
      </c>
      <c r="F3387" s="0" t="n">
        <v>6.94</v>
      </c>
    </row>
    <row r="3388" customFormat="false" ht="15" hidden="false" customHeight="false" outlineLevel="0" collapsed="false">
      <c r="A3388" s="250" t="n">
        <v>41001</v>
      </c>
      <c r="B3388" s="250" t="s">
        <v>6466</v>
      </c>
      <c r="C3388" s="250" t="s">
        <v>578</v>
      </c>
      <c r="D3388" s="250" t="s">
        <v>236</v>
      </c>
      <c r="E3388" s="251" t="s">
        <v>6467</v>
      </c>
      <c r="F3388" s="0" t="n">
        <v>32.31</v>
      </c>
    </row>
    <row r="3389" customFormat="false" ht="15" hidden="false" customHeight="false" outlineLevel="0" collapsed="false">
      <c r="A3389" s="250" t="n">
        <v>2</v>
      </c>
      <c r="B3389" s="250" t="s">
        <v>6468</v>
      </c>
      <c r="C3389" s="250" t="s">
        <v>572</v>
      </c>
      <c r="D3389" s="250" t="s">
        <v>236</v>
      </c>
      <c r="E3389" s="251" t="s">
        <v>6469</v>
      </c>
      <c r="F3389" s="0" t="n">
        <v>21.11</v>
      </c>
    </row>
    <row r="3390" customFormat="false" ht="15" hidden="false" customHeight="false" outlineLevel="0" collapsed="false">
      <c r="A3390" s="250" t="n">
        <v>36517</v>
      </c>
      <c r="B3390" s="250" t="s">
        <v>6470</v>
      </c>
      <c r="C3390" s="250" t="s">
        <v>232</v>
      </c>
      <c r="D3390" s="250" t="s">
        <v>244</v>
      </c>
      <c r="E3390" s="251" t="s">
        <v>6471</v>
      </c>
      <c r="F3390" s="0" t="n">
        <v>4.7</v>
      </c>
    </row>
    <row r="3391" customFormat="false" ht="15" hidden="false" customHeight="false" outlineLevel="0" collapsed="false">
      <c r="A3391" s="250" t="n">
        <v>4262</v>
      </c>
      <c r="B3391" s="250" t="s">
        <v>6472</v>
      </c>
      <c r="C3391" s="250" t="s">
        <v>232</v>
      </c>
      <c r="D3391" s="250" t="s">
        <v>244</v>
      </c>
      <c r="E3391" s="251" t="s">
        <v>6473</v>
      </c>
      <c r="F3391" s="0" t="n">
        <v>52.57</v>
      </c>
    </row>
    <row r="3392" customFormat="false" ht="15" hidden="false" customHeight="false" outlineLevel="0" collapsed="false">
      <c r="A3392" s="250" t="n">
        <v>4263</v>
      </c>
      <c r="B3392" s="250" t="s">
        <v>6474</v>
      </c>
      <c r="C3392" s="250" t="s">
        <v>232</v>
      </c>
      <c r="D3392" s="250" t="s">
        <v>244</v>
      </c>
      <c r="E3392" s="251" t="s">
        <v>6475</v>
      </c>
      <c r="F3392" s="0" t="n">
        <v>84.63</v>
      </c>
    </row>
    <row r="3393" customFormat="false" ht="15" hidden="false" customHeight="false" outlineLevel="0" collapsed="false">
      <c r="A3393" s="250" t="n">
        <v>36518</v>
      </c>
      <c r="B3393" s="250" t="s">
        <v>6476</v>
      </c>
      <c r="C3393" s="250" t="s">
        <v>232</v>
      </c>
      <c r="D3393" s="250" t="s">
        <v>244</v>
      </c>
      <c r="E3393" s="251" t="s">
        <v>6477</v>
      </c>
      <c r="F3393" s="0" t="n">
        <v>186.81</v>
      </c>
    </row>
    <row r="3394" customFormat="false" ht="15" hidden="false" customHeight="false" outlineLevel="0" collapsed="false">
      <c r="A3394" s="250" t="n">
        <v>14221</v>
      </c>
      <c r="B3394" s="250" t="s">
        <v>6478</v>
      </c>
      <c r="C3394" s="250" t="s">
        <v>232</v>
      </c>
      <c r="D3394" s="250" t="s">
        <v>244</v>
      </c>
      <c r="E3394" s="251" t="s">
        <v>6479</v>
      </c>
      <c r="F3394" s="0" t="n">
        <v>310.4</v>
      </c>
    </row>
    <row r="3395" customFormat="false" ht="15" hidden="false" customHeight="false" outlineLevel="0" collapsed="false">
      <c r="A3395" s="250" t="n">
        <v>38402</v>
      </c>
      <c r="B3395" s="250" t="s">
        <v>6480</v>
      </c>
      <c r="C3395" s="250" t="s">
        <v>232</v>
      </c>
      <c r="D3395" s="250" t="s">
        <v>236</v>
      </c>
      <c r="E3395" s="251" t="s">
        <v>3721</v>
      </c>
      <c r="F3395" s="0" t="n">
        <v>17.92</v>
      </c>
    </row>
    <row r="3396" customFormat="false" ht="15" hidden="false" customHeight="false" outlineLevel="0" collapsed="false">
      <c r="A3396" s="250" t="n">
        <v>3412</v>
      </c>
      <c r="B3396" s="250" t="s">
        <v>6481</v>
      </c>
      <c r="C3396" s="250" t="s">
        <v>243</v>
      </c>
      <c r="D3396" s="250" t="s">
        <v>244</v>
      </c>
      <c r="E3396" s="251" t="s">
        <v>6482</v>
      </c>
      <c r="F3396" s="0" t="n">
        <v>17.92</v>
      </c>
    </row>
    <row r="3397" customFormat="false" ht="15" hidden="false" customHeight="false" outlineLevel="0" collapsed="false">
      <c r="A3397" s="250" t="n">
        <v>3413</v>
      </c>
      <c r="B3397" s="250" t="s">
        <v>6483</v>
      </c>
      <c r="C3397" s="250" t="s">
        <v>243</v>
      </c>
      <c r="D3397" s="250" t="s">
        <v>244</v>
      </c>
      <c r="E3397" s="251" t="s">
        <v>6484</v>
      </c>
      <c r="F3397" s="0" t="n">
        <v>17.92</v>
      </c>
    </row>
    <row r="3398" customFormat="false" ht="15" hidden="false" customHeight="false" outlineLevel="0" collapsed="false">
      <c r="A3398" s="250" t="n">
        <v>39744</v>
      </c>
      <c r="B3398" s="250" t="s">
        <v>6485</v>
      </c>
      <c r="C3398" s="250" t="s">
        <v>243</v>
      </c>
      <c r="D3398" s="250" t="s">
        <v>244</v>
      </c>
      <c r="E3398" s="251" t="s">
        <v>6486</v>
      </c>
      <c r="F3398" s="0" t="n">
        <v>14.42</v>
      </c>
    </row>
    <row r="3399" customFormat="false" ht="15" hidden="false" customHeight="false" outlineLevel="0" collapsed="false">
      <c r="A3399" s="250" t="n">
        <v>39745</v>
      </c>
      <c r="B3399" s="250" t="s">
        <v>6487</v>
      </c>
      <c r="C3399" s="250" t="s">
        <v>243</v>
      </c>
      <c r="D3399" s="250" t="s">
        <v>244</v>
      </c>
      <c r="E3399" s="251" t="s">
        <v>6488</v>
      </c>
      <c r="F3399" s="0" t="n">
        <v>14.01</v>
      </c>
    </row>
    <row r="3400" customFormat="false" ht="15" hidden="false" customHeight="false" outlineLevel="0" collapsed="false">
      <c r="A3400" s="250" t="n">
        <v>39637</v>
      </c>
      <c r="B3400" s="250" t="s">
        <v>6489</v>
      </c>
      <c r="C3400" s="250" t="s">
        <v>243</v>
      </c>
      <c r="D3400" s="250" t="s">
        <v>236</v>
      </c>
      <c r="E3400" s="251" t="s">
        <v>6490</v>
      </c>
      <c r="F3400" s="0" t="n">
        <v>14.01</v>
      </c>
    </row>
    <row r="3401" customFormat="false" ht="15" hidden="false" customHeight="false" outlineLevel="0" collapsed="false">
      <c r="A3401" s="250" t="n">
        <v>39638</v>
      </c>
      <c r="B3401" s="250" t="s">
        <v>6491</v>
      </c>
      <c r="C3401" s="250" t="s">
        <v>243</v>
      </c>
      <c r="D3401" s="250" t="s">
        <v>236</v>
      </c>
      <c r="E3401" s="251" t="s">
        <v>6492</v>
      </c>
      <c r="F3401" s="0" t="n">
        <v>4.14</v>
      </c>
    </row>
    <row r="3402" customFormat="false" ht="15" hidden="false" customHeight="false" outlineLevel="0" collapsed="false">
      <c r="A3402" s="250" t="n">
        <v>39639</v>
      </c>
      <c r="B3402" s="250" t="s">
        <v>6493</v>
      </c>
      <c r="C3402" s="250" t="s">
        <v>243</v>
      </c>
      <c r="D3402" s="250" t="s">
        <v>236</v>
      </c>
      <c r="E3402" s="251" t="s">
        <v>6494</v>
      </c>
      <c r="F3402" s="0" t="n">
        <v>8.45</v>
      </c>
    </row>
    <row r="3403" customFormat="false" ht="15" hidden="false" customHeight="false" outlineLevel="0" collapsed="false">
      <c r="A3403" s="250" t="n">
        <v>39517</v>
      </c>
      <c r="B3403" s="250" t="s">
        <v>6495</v>
      </c>
      <c r="C3403" s="250" t="s">
        <v>243</v>
      </c>
      <c r="D3403" s="250" t="s">
        <v>244</v>
      </c>
      <c r="E3403" s="251" t="s">
        <v>6496</v>
      </c>
      <c r="F3403" s="0" t="n">
        <v>8.45</v>
      </c>
    </row>
    <row r="3404" customFormat="false" ht="15" hidden="false" customHeight="false" outlineLevel="0" collapsed="false">
      <c r="A3404" s="250" t="n">
        <v>39518</v>
      </c>
      <c r="B3404" s="250" t="s">
        <v>6497</v>
      </c>
      <c r="C3404" s="250" t="s">
        <v>243</v>
      </c>
      <c r="D3404" s="250" t="s">
        <v>244</v>
      </c>
      <c r="E3404" s="251" t="s">
        <v>6498</v>
      </c>
      <c r="F3404" s="0" t="n">
        <v>44.76</v>
      </c>
    </row>
    <row r="3405" customFormat="false" ht="15" hidden="false" customHeight="false" outlineLevel="0" collapsed="false">
      <c r="A3405" s="250" t="n">
        <v>38366</v>
      </c>
      <c r="B3405" s="250" t="s">
        <v>6499</v>
      </c>
      <c r="C3405" s="250" t="s">
        <v>243</v>
      </c>
      <c r="D3405" s="250" t="s">
        <v>236</v>
      </c>
      <c r="E3405" s="251" t="s">
        <v>2232</v>
      </c>
      <c r="F3405" s="0" t="n">
        <v>27.04</v>
      </c>
    </row>
    <row r="3406" customFormat="false" ht="15" hidden="false" customHeight="false" outlineLevel="0" collapsed="false">
      <c r="A3406" s="250" t="n">
        <v>11703</v>
      </c>
      <c r="B3406" s="250" t="s">
        <v>6500</v>
      </c>
      <c r="C3406" s="250" t="s">
        <v>232</v>
      </c>
      <c r="D3406" s="250" t="s">
        <v>236</v>
      </c>
      <c r="E3406" s="251" t="s">
        <v>1942</v>
      </c>
      <c r="F3406" s="0" t="n">
        <v>27.04</v>
      </c>
    </row>
    <row r="3407" customFormat="false" ht="15" hidden="false" customHeight="false" outlineLevel="0" collapsed="false">
      <c r="A3407" s="250" t="n">
        <v>37400</v>
      </c>
      <c r="B3407" s="250" t="s">
        <v>6501</v>
      </c>
      <c r="C3407" s="250" t="s">
        <v>232</v>
      </c>
      <c r="D3407" s="250" t="s">
        <v>236</v>
      </c>
      <c r="E3407" s="251" t="s">
        <v>6502</v>
      </c>
      <c r="F3407" s="0" t="n">
        <v>27.04</v>
      </c>
    </row>
    <row r="3408" customFormat="false" ht="15" hidden="false" customHeight="false" outlineLevel="0" collapsed="false">
      <c r="A3408" s="250" t="n">
        <v>25400</v>
      </c>
      <c r="B3408" s="250" t="s">
        <v>6503</v>
      </c>
      <c r="C3408" s="250" t="s">
        <v>232</v>
      </c>
      <c r="D3408" s="250" t="s">
        <v>236</v>
      </c>
      <c r="E3408" s="251" t="s">
        <v>6504</v>
      </c>
      <c r="F3408" s="0" t="n">
        <v>5.39</v>
      </c>
    </row>
    <row r="3409" customFormat="false" ht="15" hidden="false" customHeight="false" outlineLevel="0" collapsed="false">
      <c r="A3409" s="250" t="n">
        <v>4276</v>
      </c>
      <c r="B3409" s="250" t="s">
        <v>6505</v>
      </c>
      <c r="C3409" s="250" t="s">
        <v>232</v>
      </c>
      <c r="D3409" s="250" t="s">
        <v>236</v>
      </c>
      <c r="E3409" s="251" t="s">
        <v>6506</v>
      </c>
      <c r="F3409" s="0" t="n">
        <v>81.74</v>
      </c>
    </row>
    <row r="3410" customFormat="false" ht="15" hidden="false" customHeight="false" outlineLevel="0" collapsed="false">
      <c r="A3410" s="250" t="n">
        <v>4273</v>
      </c>
      <c r="B3410" s="250" t="s">
        <v>6507</v>
      </c>
      <c r="C3410" s="250" t="s">
        <v>232</v>
      </c>
      <c r="D3410" s="250" t="s">
        <v>236</v>
      </c>
      <c r="E3410" s="251" t="s">
        <v>6508</v>
      </c>
      <c r="F3410" s="0" t="n">
        <v>72.19</v>
      </c>
    </row>
    <row r="3411" customFormat="false" ht="15" hidden="false" customHeight="false" outlineLevel="0" collapsed="false">
      <c r="A3411" s="250" t="n">
        <v>4274</v>
      </c>
      <c r="B3411" s="250" t="s">
        <v>6509</v>
      </c>
      <c r="C3411" s="250" t="s">
        <v>232</v>
      </c>
      <c r="D3411" s="250" t="s">
        <v>233</v>
      </c>
      <c r="E3411" s="251" t="s">
        <v>2357</v>
      </c>
      <c r="F3411" s="0" t="n">
        <v>33.46</v>
      </c>
    </row>
    <row r="3412" customFormat="false" ht="15" hidden="false" customHeight="false" outlineLevel="0" collapsed="false">
      <c r="A3412" s="250" t="n">
        <v>39438</v>
      </c>
      <c r="B3412" s="250" t="s">
        <v>6510</v>
      </c>
      <c r="C3412" s="250" t="s">
        <v>232</v>
      </c>
      <c r="D3412" s="250" t="s">
        <v>244</v>
      </c>
      <c r="E3412" s="251" t="s">
        <v>6511</v>
      </c>
      <c r="F3412" s="0" t="n">
        <v>22.57</v>
      </c>
    </row>
    <row r="3413" customFormat="false" ht="15" hidden="false" customHeight="false" outlineLevel="0" collapsed="false">
      <c r="A3413" s="250" t="n">
        <v>11963</v>
      </c>
      <c r="B3413" s="250" t="s">
        <v>6512</v>
      </c>
      <c r="C3413" s="250" t="s">
        <v>232</v>
      </c>
      <c r="D3413" s="250" t="s">
        <v>244</v>
      </c>
      <c r="E3413" s="251" t="s">
        <v>6513</v>
      </c>
      <c r="F3413" s="0" t="n">
        <v>7.71</v>
      </c>
    </row>
    <row r="3414" customFormat="false" ht="15" hidden="false" customHeight="false" outlineLevel="0" collapsed="false">
      <c r="A3414" s="250" t="n">
        <v>11964</v>
      </c>
      <c r="B3414" s="250" t="s">
        <v>6514</v>
      </c>
      <c r="C3414" s="250" t="s">
        <v>232</v>
      </c>
      <c r="D3414" s="250" t="s">
        <v>244</v>
      </c>
      <c r="E3414" s="251" t="s">
        <v>643</v>
      </c>
      <c r="F3414" s="0" t="n">
        <v>14.95</v>
      </c>
    </row>
    <row r="3415" customFormat="false" ht="15" hidden="false" customHeight="false" outlineLevel="0" collapsed="false">
      <c r="A3415" s="250" t="n">
        <v>4379</v>
      </c>
      <c r="B3415" s="250" t="s">
        <v>6515</v>
      </c>
      <c r="C3415" s="250" t="s">
        <v>232</v>
      </c>
      <c r="D3415" s="250" t="s">
        <v>244</v>
      </c>
      <c r="E3415" s="251" t="s">
        <v>6516</v>
      </c>
      <c r="F3415" s="0" t="n">
        <v>87.45</v>
      </c>
    </row>
    <row r="3416" customFormat="false" ht="15" hidden="false" customHeight="false" outlineLevel="0" collapsed="false">
      <c r="A3416" s="250" t="n">
        <v>4377</v>
      </c>
      <c r="B3416" s="250" t="s">
        <v>6517</v>
      </c>
      <c r="C3416" s="250" t="s">
        <v>232</v>
      </c>
      <c r="D3416" s="250" t="s">
        <v>244</v>
      </c>
      <c r="E3416" s="251" t="s">
        <v>6518</v>
      </c>
      <c r="F3416" s="0" t="n">
        <v>55.04</v>
      </c>
    </row>
    <row r="3417" customFormat="false" ht="15" hidden="false" customHeight="false" outlineLevel="0" collapsed="false">
      <c r="A3417" s="250" t="n">
        <v>4356</v>
      </c>
      <c r="B3417" s="250" t="s">
        <v>6519</v>
      </c>
      <c r="C3417" s="250" t="s">
        <v>232</v>
      </c>
      <c r="D3417" s="250" t="s">
        <v>244</v>
      </c>
      <c r="E3417" s="251" t="s">
        <v>6511</v>
      </c>
      <c r="F3417" s="0" t="n">
        <v>9.96</v>
      </c>
    </row>
    <row r="3418" customFormat="false" ht="15" hidden="false" customHeight="false" outlineLevel="0" collapsed="false">
      <c r="A3418" s="250" t="n">
        <v>13246</v>
      </c>
      <c r="B3418" s="250" t="s">
        <v>6520</v>
      </c>
      <c r="C3418" s="250" t="s">
        <v>232</v>
      </c>
      <c r="D3418" s="250" t="s">
        <v>244</v>
      </c>
      <c r="E3418" s="251" t="s">
        <v>321</v>
      </c>
      <c r="F3418" s="0" t="n">
        <v>7.86</v>
      </c>
    </row>
    <row r="3419" customFormat="false" ht="15" hidden="false" customHeight="false" outlineLevel="0" collapsed="false">
      <c r="A3419" s="250" t="n">
        <v>4346</v>
      </c>
      <c r="B3419" s="250" t="s">
        <v>6521</v>
      </c>
      <c r="C3419" s="250" t="s">
        <v>232</v>
      </c>
      <c r="D3419" s="250" t="s">
        <v>244</v>
      </c>
      <c r="E3419" s="251" t="s">
        <v>6522</v>
      </c>
      <c r="F3419" s="0" t="n">
        <v>1390.95</v>
      </c>
    </row>
    <row r="3420" customFormat="false" ht="15" hidden="false" customHeight="false" outlineLevel="0" collapsed="false">
      <c r="A3420" s="250" t="n">
        <v>11955</v>
      </c>
      <c r="B3420" s="250" t="s">
        <v>6523</v>
      </c>
      <c r="C3420" s="250" t="s">
        <v>232</v>
      </c>
      <c r="D3420" s="250" t="s">
        <v>244</v>
      </c>
      <c r="E3420" s="251" t="s">
        <v>6524</v>
      </c>
      <c r="F3420" s="0" t="n">
        <v>46539.83</v>
      </c>
    </row>
    <row r="3421" customFormat="false" ht="15" hidden="false" customHeight="false" outlineLevel="0" collapsed="false">
      <c r="A3421" s="250" t="n">
        <v>11960</v>
      </c>
      <c r="B3421" s="250" t="s">
        <v>6525</v>
      </c>
      <c r="C3421" s="250" t="s">
        <v>232</v>
      </c>
      <c r="D3421" s="250" t="s">
        <v>244</v>
      </c>
      <c r="E3421" s="251" t="s">
        <v>6526</v>
      </c>
      <c r="F3421" s="0" t="n">
        <v>67933.63</v>
      </c>
    </row>
    <row r="3422" customFormat="false" ht="15" hidden="false" customHeight="false" outlineLevel="0" collapsed="false">
      <c r="A3422" s="250" t="n">
        <v>4333</v>
      </c>
      <c r="B3422" s="250" t="s">
        <v>6527</v>
      </c>
      <c r="C3422" s="250" t="s">
        <v>232</v>
      </c>
      <c r="D3422" s="250" t="s">
        <v>244</v>
      </c>
      <c r="E3422" s="251" t="s">
        <v>6511</v>
      </c>
      <c r="F3422" s="0" t="n">
        <v>82210.81</v>
      </c>
    </row>
    <row r="3423" customFormat="false" ht="15" hidden="false" customHeight="false" outlineLevel="0" collapsed="false">
      <c r="A3423" s="250" t="n">
        <v>4358</v>
      </c>
      <c r="B3423" s="250" t="s">
        <v>6528</v>
      </c>
      <c r="C3423" s="250" t="s">
        <v>232</v>
      </c>
      <c r="D3423" s="250" t="s">
        <v>244</v>
      </c>
      <c r="E3423" s="251" t="s">
        <v>2180</v>
      </c>
      <c r="F3423" s="0" t="n">
        <v>128785.09</v>
      </c>
    </row>
    <row r="3424" customFormat="false" ht="15" hidden="false" customHeight="false" outlineLevel="0" collapsed="false">
      <c r="A3424" s="250" t="n">
        <v>39435</v>
      </c>
      <c r="B3424" s="250" t="s">
        <v>6529</v>
      </c>
      <c r="C3424" s="250" t="s">
        <v>232</v>
      </c>
      <c r="D3424" s="250" t="s">
        <v>244</v>
      </c>
      <c r="E3424" s="251" t="s">
        <v>6530</v>
      </c>
      <c r="F3424" s="0" t="n">
        <v>37212.75</v>
      </c>
    </row>
    <row r="3425" customFormat="false" ht="15" hidden="false" customHeight="false" outlineLevel="0" collapsed="false">
      <c r="A3425" s="250" t="n">
        <v>39436</v>
      </c>
      <c r="B3425" s="250" t="s">
        <v>6531</v>
      </c>
      <c r="C3425" s="250" t="s">
        <v>232</v>
      </c>
      <c r="D3425" s="250" t="s">
        <v>244</v>
      </c>
      <c r="E3425" s="251" t="s">
        <v>6532</v>
      </c>
      <c r="F3425" s="0" t="n">
        <v>2.25</v>
      </c>
    </row>
    <row r="3426" customFormat="false" ht="15" hidden="false" customHeight="false" outlineLevel="0" collapsed="false">
      <c r="A3426" s="250" t="n">
        <v>39437</v>
      </c>
      <c r="B3426" s="250" t="s">
        <v>6533</v>
      </c>
      <c r="C3426" s="250" t="s">
        <v>232</v>
      </c>
      <c r="D3426" s="250" t="s">
        <v>244</v>
      </c>
      <c r="E3426" s="251" t="s">
        <v>1427</v>
      </c>
      <c r="F3426" s="0" t="n">
        <v>6.11</v>
      </c>
    </row>
    <row r="3427" customFormat="false" ht="15" hidden="false" customHeight="false" outlineLevel="0" collapsed="false">
      <c r="A3427" s="250" t="n">
        <v>39439</v>
      </c>
      <c r="B3427" s="250" t="s">
        <v>6534</v>
      </c>
      <c r="C3427" s="250" t="s">
        <v>232</v>
      </c>
      <c r="D3427" s="250" t="s">
        <v>244</v>
      </c>
      <c r="E3427" s="251" t="s">
        <v>270</v>
      </c>
      <c r="F3427" s="0" t="n">
        <v>4.01</v>
      </c>
    </row>
    <row r="3428" customFormat="false" ht="15" hidden="false" customHeight="false" outlineLevel="0" collapsed="false">
      <c r="A3428" s="250" t="n">
        <v>39440</v>
      </c>
      <c r="B3428" s="250" t="s">
        <v>6535</v>
      </c>
      <c r="C3428" s="250" t="s">
        <v>232</v>
      </c>
      <c r="D3428" s="250" t="s">
        <v>244</v>
      </c>
      <c r="E3428" s="251" t="s">
        <v>272</v>
      </c>
      <c r="F3428" s="0" t="n">
        <v>1.94</v>
      </c>
    </row>
    <row r="3429" customFormat="false" ht="15" hidden="false" customHeight="false" outlineLevel="0" collapsed="false">
      <c r="A3429" s="250" t="n">
        <v>39441</v>
      </c>
      <c r="B3429" s="250" t="s">
        <v>6536</v>
      </c>
      <c r="C3429" s="250" t="s">
        <v>232</v>
      </c>
      <c r="D3429" s="250" t="s">
        <v>244</v>
      </c>
      <c r="E3429" s="251" t="s">
        <v>6511</v>
      </c>
      <c r="F3429" s="0" t="n">
        <v>17.03</v>
      </c>
    </row>
    <row r="3430" customFormat="false" ht="15" hidden="false" customHeight="false" outlineLevel="0" collapsed="false">
      <c r="A3430" s="250" t="n">
        <v>39442</v>
      </c>
      <c r="B3430" s="250" t="s">
        <v>6537</v>
      </c>
      <c r="C3430" s="250" t="s">
        <v>232</v>
      </c>
      <c r="D3430" s="250" t="s">
        <v>244</v>
      </c>
      <c r="E3430" s="251" t="s">
        <v>6518</v>
      </c>
      <c r="F3430" s="0" t="n">
        <v>3.02</v>
      </c>
    </row>
    <row r="3431" customFormat="false" ht="15" hidden="false" customHeight="false" outlineLevel="0" collapsed="false">
      <c r="A3431" s="250" t="n">
        <v>39443</v>
      </c>
      <c r="B3431" s="250" t="s">
        <v>6538</v>
      </c>
      <c r="C3431" s="250" t="s">
        <v>232</v>
      </c>
      <c r="D3431" s="250" t="s">
        <v>244</v>
      </c>
      <c r="E3431" s="251" t="s">
        <v>6539</v>
      </c>
      <c r="F3431" s="0" t="n">
        <v>14.5</v>
      </c>
    </row>
    <row r="3432" customFormat="false" ht="15" hidden="false" customHeight="false" outlineLevel="0" collapsed="false">
      <c r="A3432" s="250" t="n">
        <v>4329</v>
      </c>
      <c r="B3432" s="250" t="s">
        <v>6540</v>
      </c>
      <c r="C3432" s="250" t="s">
        <v>232</v>
      </c>
      <c r="D3432" s="250" t="s">
        <v>244</v>
      </c>
      <c r="E3432" s="251" t="s">
        <v>5883</v>
      </c>
      <c r="F3432" s="0" t="n">
        <v>10.3</v>
      </c>
    </row>
    <row r="3433" customFormat="false" ht="15" hidden="false" customHeight="false" outlineLevel="0" collapsed="false">
      <c r="A3433" s="250" t="n">
        <v>4383</v>
      </c>
      <c r="B3433" s="250" t="s">
        <v>6541</v>
      </c>
      <c r="C3433" s="250" t="s">
        <v>232</v>
      </c>
      <c r="D3433" s="250" t="s">
        <v>244</v>
      </c>
      <c r="E3433" s="251" t="s">
        <v>6542</v>
      </c>
      <c r="F3433" s="0" t="n">
        <v>22.43</v>
      </c>
    </row>
    <row r="3434" customFormat="false" ht="15" hidden="false" customHeight="false" outlineLevel="0" collapsed="false">
      <c r="A3434" s="250" t="n">
        <v>4344</v>
      </c>
      <c r="B3434" s="250" t="s">
        <v>6543</v>
      </c>
      <c r="C3434" s="250" t="s">
        <v>232</v>
      </c>
      <c r="D3434" s="250" t="s">
        <v>244</v>
      </c>
      <c r="E3434" s="251" t="s">
        <v>1500</v>
      </c>
      <c r="F3434" s="0" t="n">
        <v>3966.68</v>
      </c>
    </row>
    <row r="3435" customFormat="false" ht="15" hidden="false" customHeight="false" outlineLevel="0" collapsed="false">
      <c r="A3435" s="250" t="n">
        <v>436</v>
      </c>
      <c r="B3435" s="250" t="s">
        <v>6544</v>
      </c>
      <c r="C3435" s="250" t="s">
        <v>232</v>
      </c>
      <c r="D3435" s="250" t="s">
        <v>244</v>
      </c>
      <c r="E3435" s="251" t="s">
        <v>5163</v>
      </c>
      <c r="F3435" s="0" t="n">
        <v>18.24</v>
      </c>
    </row>
    <row r="3436" customFormat="false" ht="15" hidden="false" customHeight="false" outlineLevel="0" collapsed="false">
      <c r="A3436" s="250" t="n">
        <v>442</v>
      </c>
      <c r="B3436" s="250" t="s">
        <v>6545</v>
      </c>
      <c r="C3436" s="250" t="s">
        <v>232</v>
      </c>
      <c r="D3436" s="250" t="s">
        <v>244</v>
      </c>
      <c r="E3436" s="251" t="s">
        <v>1307</v>
      </c>
      <c r="F3436" s="0" t="n">
        <v>3226.27</v>
      </c>
    </row>
    <row r="3437" customFormat="false" ht="15" hidden="false" customHeight="false" outlineLevel="0" collapsed="false">
      <c r="A3437" s="250" t="n">
        <v>11953</v>
      </c>
      <c r="B3437" s="250" t="s">
        <v>6546</v>
      </c>
      <c r="C3437" s="250" t="s">
        <v>232</v>
      </c>
      <c r="D3437" s="250" t="s">
        <v>244</v>
      </c>
      <c r="E3437" s="251" t="s">
        <v>6547</v>
      </c>
      <c r="F3437" s="0" t="n">
        <v>17.61</v>
      </c>
    </row>
    <row r="3438" customFormat="false" ht="15" hidden="false" customHeight="false" outlineLevel="0" collapsed="false">
      <c r="A3438" s="250" t="n">
        <v>4335</v>
      </c>
      <c r="B3438" s="250" t="s">
        <v>6548</v>
      </c>
      <c r="C3438" s="250" t="s">
        <v>232</v>
      </c>
      <c r="D3438" s="250" t="s">
        <v>244</v>
      </c>
      <c r="E3438" s="251" t="s">
        <v>6549</v>
      </c>
      <c r="F3438" s="0" t="n">
        <v>3113.46</v>
      </c>
    </row>
    <row r="3439" customFormat="false" ht="15" hidden="false" customHeight="false" outlineLevel="0" collapsed="false">
      <c r="A3439" s="250" t="n">
        <v>4334</v>
      </c>
      <c r="B3439" s="250" t="s">
        <v>6550</v>
      </c>
      <c r="C3439" s="250" t="s">
        <v>232</v>
      </c>
      <c r="D3439" s="250" t="s">
        <v>244</v>
      </c>
      <c r="E3439" s="251" t="s">
        <v>6551</v>
      </c>
      <c r="F3439" s="0" t="n">
        <v>20.22</v>
      </c>
    </row>
    <row r="3440" customFormat="false" ht="15" hidden="false" customHeight="false" outlineLevel="0" collapsed="false">
      <c r="A3440" s="250" t="n">
        <v>4343</v>
      </c>
      <c r="B3440" s="250" t="s">
        <v>6552</v>
      </c>
      <c r="C3440" s="250" t="s">
        <v>232</v>
      </c>
      <c r="D3440" s="250" t="s">
        <v>244</v>
      </c>
      <c r="E3440" s="251" t="s">
        <v>6553</v>
      </c>
      <c r="F3440" s="0" t="n">
        <v>3577.93</v>
      </c>
    </row>
    <row r="3441" customFormat="false" ht="15" hidden="false" customHeight="false" outlineLevel="0" collapsed="false">
      <c r="A3441" s="250" t="n">
        <v>430</v>
      </c>
      <c r="B3441" s="250" t="s">
        <v>6554</v>
      </c>
      <c r="C3441" s="250" t="s">
        <v>232</v>
      </c>
      <c r="D3441" s="250" t="s">
        <v>244</v>
      </c>
      <c r="E3441" s="251" t="s">
        <v>6555</v>
      </c>
      <c r="F3441" s="0" t="n">
        <v>22.45</v>
      </c>
    </row>
    <row r="3442" customFormat="false" ht="15" hidden="false" customHeight="false" outlineLevel="0" collapsed="false">
      <c r="A3442" s="250" t="n">
        <v>441</v>
      </c>
      <c r="B3442" s="250" t="s">
        <v>6556</v>
      </c>
      <c r="C3442" s="250" t="s">
        <v>232</v>
      </c>
      <c r="D3442" s="250" t="s">
        <v>244</v>
      </c>
      <c r="E3442" s="251" t="s">
        <v>6557</v>
      </c>
      <c r="F3442" s="0" t="n">
        <v>3970.79</v>
      </c>
    </row>
    <row r="3443" customFormat="false" ht="15" hidden="false" customHeight="false" outlineLevel="0" collapsed="false">
      <c r="A3443" s="250" t="n">
        <v>431</v>
      </c>
      <c r="B3443" s="250" t="s">
        <v>6558</v>
      </c>
      <c r="C3443" s="250" t="s">
        <v>232</v>
      </c>
      <c r="D3443" s="250" t="s">
        <v>244</v>
      </c>
      <c r="E3443" s="251" t="s">
        <v>6559</v>
      </c>
      <c r="F3443" s="0" t="n">
        <v>24.6</v>
      </c>
    </row>
    <row r="3444" customFormat="false" ht="15" hidden="false" customHeight="false" outlineLevel="0" collapsed="false">
      <c r="A3444" s="250" t="n">
        <v>432</v>
      </c>
      <c r="B3444" s="250" t="s">
        <v>6560</v>
      </c>
      <c r="C3444" s="250" t="s">
        <v>232</v>
      </c>
      <c r="D3444" s="250" t="s">
        <v>244</v>
      </c>
      <c r="E3444" s="251" t="s">
        <v>6561</v>
      </c>
      <c r="F3444" s="0" t="n">
        <v>4349.83</v>
      </c>
    </row>
    <row r="3445" customFormat="false" ht="15" hidden="false" customHeight="false" outlineLevel="0" collapsed="false">
      <c r="A3445" s="250" t="n">
        <v>429</v>
      </c>
      <c r="B3445" s="250" t="s">
        <v>6562</v>
      </c>
      <c r="C3445" s="250" t="s">
        <v>232</v>
      </c>
      <c r="D3445" s="250" t="s">
        <v>244</v>
      </c>
      <c r="E3445" s="251" t="s">
        <v>6563</v>
      </c>
      <c r="F3445" s="0" t="n">
        <v>14.14</v>
      </c>
    </row>
    <row r="3446" customFormat="false" ht="15" hidden="false" customHeight="false" outlineLevel="0" collapsed="false">
      <c r="A3446" s="250" t="n">
        <v>439</v>
      </c>
      <c r="B3446" s="250" t="s">
        <v>6564</v>
      </c>
      <c r="C3446" s="250" t="s">
        <v>232</v>
      </c>
      <c r="D3446" s="250" t="s">
        <v>244</v>
      </c>
      <c r="E3446" s="251" t="s">
        <v>6565</v>
      </c>
      <c r="F3446" s="0" t="n">
        <v>2500.42</v>
      </c>
    </row>
    <row r="3447" customFormat="false" ht="15" hidden="false" customHeight="false" outlineLevel="0" collapsed="false">
      <c r="A3447" s="250" t="n">
        <v>433</v>
      </c>
      <c r="B3447" s="250" t="s">
        <v>6566</v>
      </c>
      <c r="C3447" s="250" t="s">
        <v>232</v>
      </c>
      <c r="D3447" s="250" t="s">
        <v>244</v>
      </c>
      <c r="E3447" s="251" t="s">
        <v>6567</v>
      </c>
      <c r="F3447" s="0" t="n">
        <v>19.93</v>
      </c>
    </row>
    <row r="3448" customFormat="false" ht="15" hidden="false" customHeight="false" outlineLevel="0" collapsed="false">
      <c r="A3448" s="250" t="n">
        <v>437</v>
      </c>
      <c r="B3448" s="250" t="s">
        <v>6568</v>
      </c>
      <c r="C3448" s="250" t="s">
        <v>232</v>
      </c>
      <c r="D3448" s="250" t="s">
        <v>244</v>
      </c>
      <c r="E3448" s="251" t="s">
        <v>6569</v>
      </c>
      <c r="F3448" s="0" t="n">
        <v>3523.9</v>
      </c>
    </row>
    <row r="3449" customFormat="false" ht="15" hidden="false" customHeight="false" outlineLevel="0" collapsed="false">
      <c r="A3449" s="250" t="n">
        <v>11790</v>
      </c>
      <c r="B3449" s="250" t="s">
        <v>6570</v>
      </c>
      <c r="C3449" s="250" t="s">
        <v>232</v>
      </c>
      <c r="D3449" s="250" t="s">
        <v>244</v>
      </c>
      <c r="E3449" s="251" t="s">
        <v>6571</v>
      </c>
      <c r="F3449" s="0" t="n">
        <v>22.02</v>
      </c>
    </row>
    <row r="3450" customFormat="false" ht="15" hidden="false" customHeight="false" outlineLevel="0" collapsed="false">
      <c r="A3450" s="250" t="n">
        <v>428</v>
      </c>
      <c r="B3450" s="250" t="s">
        <v>6572</v>
      </c>
      <c r="C3450" s="250" t="s">
        <v>232</v>
      </c>
      <c r="D3450" s="250" t="s">
        <v>244</v>
      </c>
      <c r="E3450" s="251" t="s">
        <v>6573</v>
      </c>
      <c r="F3450" s="0" t="n">
        <v>3894.08</v>
      </c>
    </row>
    <row r="3451" customFormat="false" ht="15" hidden="false" customHeight="false" outlineLevel="0" collapsed="false">
      <c r="A3451" s="250" t="n">
        <v>4384</v>
      </c>
      <c r="B3451" s="250" t="s">
        <v>6574</v>
      </c>
      <c r="C3451" s="250" t="s">
        <v>232</v>
      </c>
      <c r="D3451" s="250" t="s">
        <v>244</v>
      </c>
      <c r="E3451" s="251" t="s">
        <v>6575</v>
      </c>
      <c r="F3451" s="0" t="n">
        <v>19.02</v>
      </c>
    </row>
    <row r="3452" customFormat="false" ht="15" hidden="false" customHeight="false" outlineLevel="0" collapsed="false">
      <c r="A3452" s="250" t="n">
        <v>4351</v>
      </c>
      <c r="B3452" s="250" t="s">
        <v>6576</v>
      </c>
      <c r="C3452" s="250" t="s">
        <v>232</v>
      </c>
      <c r="D3452" s="250" t="s">
        <v>244</v>
      </c>
      <c r="E3452" s="251" t="s">
        <v>4269</v>
      </c>
      <c r="F3452" s="0" t="n">
        <v>3365.57</v>
      </c>
    </row>
    <row r="3453" customFormat="false" ht="15" hidden="false" customHeight="false" outlineLevel="0" collapsed="false">
      <c r="A3453" s="250" t="n">
        <v>11054</v>
      </c>
      <c r="B3453" s="250" t="s">
        <v>6577</v>
      </c>
      <c r="C3453" s="250" t="s">
        <v>232</v>
      </c>
      <c r="D3453" s="250" t="s">
        <v>236</v>
      </c>
      <c r="E3453" s="251" t="s">
        <v>6578</v>
      </c>
      <c r="F3453" s="0" t="n">
        <v>13.37</v>
      </c>
    </row>
    <row r="3454" customFormat="false" ht="15" hidden="false" customHeight="false" outlineLevel="0" collapsed="false">
      <c r="A3454" s="250" t="n">
        <v>11055</v>
      </c>
      <c r="B3454" s="250" t="s">
        <v>6579</v>
      </c>
      <c r="C3454" s="250" t="s">
        <v>232</v>
      </c>
      <c r="D3454" s="250" t="s">
        <v>236</v>
      </c>
      <c r="E3454" s="251" t="s">
        <v>4316</v>
      </c>
      <c r="F3454" s="0" t="n">
        <v>2367.83</v>
      </c>
    </row>
    <row r="3455" customFormat="false" ht="15" hidden="false" customHeight="false" outlineLevel="0" collapsed="false">
      <c r="A3455" s="250" t="n">
        <v>11056</v>
      </c>
      <c r="B3455" s="250" t="s">
        <v>6580</v>
      </c>
      <c r="C3455" s="250" t="s">
        <v>232</v>
      </c>
      <c r="D3455" s="250" t="s">
        <v>236</v>
      </c>
      <c r="E3455" s="251" t="s">
        <v>268</v>
      </c>
      <c r="F3455" s="0" t="n">
        <v>22.84</v>
      </c>
    </row>
    <row r="3456" customFormat="false" ht="15" hidden="false" customHeight="false" outlineLevel="0" collapsed="false">
      <c r="A3456" s="250" t="n">
        <v>11057</v>
      </c>
      <c r="B3456" s="250" t="s">
        <v>6581</v>
      </c>
      <c r="C3456" s="250" t="s">
        <v>232</v>
      </c>
      <c r="D3456" s="250" t="s">
        <v>236</v>
      </c>
      <c r="E3456" s="251" t="s">
        <v>6582</v>
      </c>
      <c r="F3456" s="0" t="n">
        <v>4038.48</v>
      </c>
    </row>
    <row r="3457" customFormat="false" ht="15" hidden="false" customHeight="false" outlineLevel="0" collapsed="false">
      <c r="A3457" s="250" t="n">
        <v>11059</v>
      </c>
      <c r="B3457" s="250" t="s">
        <v>6583</v>
      </c>
      <c r="C3457" s="250" t="s">
        <v>232</v>
      </c>
      <c r="D3457" s="250" t="s">
        <v>236</v>
      </c>
      <c r="E3457" s="251" t="s">
        <v>6511</v>
      </c>
      <c r="F3457" s="0" t="n">
        <v>28.02</v>
      </c>
    </row>
    <row r="3458" customFormat="false" ht="15" hidden="false" customHeight="false" outlineLevel="0" collapsed="false">
      <c r="A3458" s="250" t="n">
        <v>11058</v>
      </c>
      <c r="B3458" s="250" t="s">
        <v>6584</v>
      </c>
      <c r="C3458" s="250" t="s">
        <v>232</v>
      </c>
      <c r="D3458" s="250" t="s">
        <v>236</v>
      </c>
      <c r="E3458" s="251" t="s">
        <v>4327</v>
      </c>
      <c r="F3458" s="0" t="n">
        <v>4954.47</v>
      </c>
    </row>
    <row r="3459" customFormat="false" ht="15" hidden="false" customHeight="false" outlineLevel="0" collapsed="false">
      <c r="A3459" s="250" t="n">
        <v>4380</v>
      </c>
      <c r="B3459" s="250" t="s">
        <v>6585</v>
      </c>
      <c r="C3459" s="250" t="s">
        <v>232</v>
      </c>
      <c r="D3459" s="250" t="s">
        <v>236</v>
      </c>
      <c r="E3459" s="251" t="s">
        <v>1492</v>
      </c>
      <c r="F3459" s="0" t="n">
        <v>19.59</v>
      </c>
    </row>
    <row r="3460" customFormat="false" ht="15" hidden="false" customHeight="false" outlineLevel="0" collapsed="false">
      <c r="A3460" s="250" t="n">
        <v>4299</v>
      </c>
      <c r="B3460" s="250" t="s">
        <v>6586</v>
      </c>
      <c r="C3460" s="250" t="s">
        <v>232</v>
      </c>
      <c r="D3460" s="250" t="s">
        <v>233</v>
      </c>
      <c r="E3460" s="251" t="s">
        <v>1625</v>
      </c>
      <c r="F3460" s="0" t="n">
        <v>3464.7</v>
      </c>
    </row>
    <row r="3461" customFormat="false" ht="15" hidden="false" customHeight="false" outlineLevel="0" collapsed="false">
      <c r="A3461" s="250" t="n">
        <v>4304</v>
      </c>
      <c r="B3461" s="250" t="s">
        <v>6587</v>
      </c>
      <c r="C3461" s="250" t="s">
        <v>232</v>
      </c>
      <c r="D3461" s="250" t="s">
        <v>236</v>
      </c>
      <c r="E3461" s="251" t="s">
        <v>6588</v>
      </c>
      <c r="F3461" s="0" t="n">
        <v>23.56</v>
      </c>
    </row>
    <row r="3462" customFormat="false" ht="15" hidden="false" customHeight="false" outlineLevel="0" collapsed="false">
      <c r="A3462" s="250" t="n">
        <v>4305</v>
      </c>
      <c r="B3462" s="250" t="s">
        <v>6589</v>
      </c>
      <c r="C3462" s="250" t="s">
        <v>232</v>
      </c>
      <c r="D3462" s="250" t="s">
        <v>236</v>
      </c>
      <c r="E3462" s="251" t="s">
        <v>4440</v>
      </c>
      <c r="F3462" s="0" t="n">
        <v>4169.33</v>
      </c>
    </row>
    <row r="3463" customFormat="false" ht="15" hidden="false" customHeight="false" outlineLevel="0" collapsed="false">
      <c r="A3463" s="250" t="n">
        <v>4306</v>
      </c>
      <c r="B3463" s="250" t="s">
        <v>6590</v>
      </c>
      <c r="C3463" s="250" t="s">
        <v>232</v>
      </c>
      <c r="D3463" s="250" t="s">
        <v>236</v>
      </c>
      <c r="E3463" s="251" t="s">
        <v>6591</v>
      </c>
      <c r="F3463" s="0" t="n">
        <v>19.02</v>
      </c>
    </row>
    <row r="3464" customFormat="false" ht="15" hidden="false" customHeight="false" outlineLevel="0" collapsed="false">
      <c r="A3464" s="250" t="n">
        <v>4308</v>
      </c>
      <c r="B3464" s="250" t="s">
        <v>6592</v>
      </c>
      <c r="C3464" s="250" t="s">
        <v>232</v>
      </c>
      <c r="D3464" s="250" t="s">
        <v>236</v>
      </c>
      <c r="E3464" s="251" t="s">
        <v>3235</v>
      </c>
      <c r="F3464" s="0" t="n">
        <v>3365.57</v>
      </c>
    </row>
    <row r="3465" customFormat="false" ht="15" hidden="false" customHeight="false" outlineLevel="0" collapsed="false">
      <c r="A3465" s="250" t="n">
        <v>4302</v>
      </c>
      <c r="B3465" s="250" t="s">
        <v>6593</v>
      </c>
      <c r="C3465" s="250" t="s">
        <v>232</v>
      </c>
      <c r="D3465" s="250" t="s">
        <v>236</v>
      </c>
      <c r="E3465" s="251" t="s">
        <v>294</v>
      </c>
      <c r="F3465" s="0" t="n">
        <v>19.93</v>
      </c>
    </row>
    <row r="3466" customFormat="false" ht="15" hidden="false" customHeight="false" outlineLevel="0" collapsed="false">
      <c r="A3466" s="250" t="n">
        <v>4300</v>
      </c>
      <c r="B3466" s="250" t="s">
        <v>6594</v>
      </c>
      <c r="C3466" s="250" t="s">
        <v>232</v>
      </c>
      <c r="D3466" s="250" t="s">
        <v>236</v>
      </c>
      <c r="E3466" s="251" t="s">
        <v>920</v>
      </c>
      <c r="F3466" s="0" t="n">
        <v>3523.9</v>
      </c>
    </row>
    <row r="3467" customFormat="false" ht="15" hidden="false" customHeight="false" outlineLevel="0" collapsed="false">
      <c r="A3467" s="250" t="n">
        <v>4301</v>
      </c>
      <c r="B3467" s="250" t="s">
        <v>6595</v>
      </c>
      <c r="C3467" s="250" t="s">
        <v>232</v>
      </c>
      <c r="D3467" s="250" t="s">
        <v>236</v>
      </c>
      <c r="E3467" s="251" t="s">
        <v>6596</v>
      </c>
      <c r="F3467" s="0" t="n">
        <v>20.24</v>
      </c>
    </row>
    <row r="3468" customFormat="false" ht="15" hidden="false" customHeight="false" outlineLevel="0" collapsed="false">
      <c r="A3468" s="250" t="n">
        <v>4320</v>
      </c>
      <c r="B3468" s="250" t="s">
        <v>6597</v>
      </c>
      <c r="C3468" s="250" t="s">
        <v>232</v>
      </c>
      <c r="D3468" s="250" t="s">
        <v>236</v>
      </c>
      <c r="E3468" s="251" t="s">
        <v>6598</v>
      </c>
      <c r="F3468" s="0" t="n">
        <v>3580.48</v>
      </c>
    </row>
    <row r="3469" customFormat="false" ht="15" hidden="false" customHeight="false" outlineLevel="0" collapsed="false">
      <c r="A3469" s="250" t="n">
        <v>4318</v>
      </c>
      <c r="B3469" s="250" t="s">
        <v>6599</v>
      </c>
      <c r="C3469" s="250" t="s">
        <v>232</v>
      </c>
      <c r="D3469" s="250" t="s">
        <v>236</v>
      </c>
      <c r="E3469" s="251" t="s">
        <v>1227</v>
      </c>
      <c r="F3469" s="0" t="n">
        <v>8.53</v>
      </c>
    </row>
    <row r="3470" customFormat="false" ht="15" hidden="false" customHeight="false" outlineLevel="0" collapsed="false">
      <c r="A3470" s="250" t="n">
        <v>40547</v>
      </c>
      <c r="B3470" s="250" t="s">
        <v>6600</v>
      </c>
      <c r="C3470" s="250" t="s">
        <v>4385</v>
      </c>
      <c r="D3470" s="250" t="s">
        <v>244</v>
      </c>
      <c r="E3470" s="251" t="s">
        <v>6601</v>
      </c>
      <c r="F3470" s="0" t="n">
        <v>341843.94</v>
      </c>
    </row>
    <row r="3471" customFormat="false" ht="15" hidden="false" customHeight="false" outlineLevel="0" collapsed="false">
      <c r="A3471" s="250" t="n">
        <v>11962</v>
      </c>
      <c r="B3471" s="250" t="s">
        <v>6602</v>
      </c>
      <c r="C3471" s="250" t="s">
        <v>232</v>
      </c>
      <c r="D3471" s="250" t="s">
        <v>244</v>
      </c>
      <c r="E3471" s="251" t="s">
        <v>1427</v>
      </c>
      <c r="F3471" s="0" t="n">
        <v>384959.4</v>
      </c>
    </row>
    <row r="3472" customFormat="false" ht="15" hidden="false" customHeight="false" outlineLevel="0" collapsed="false">
      <c r="A3472" s="250" t="n">
        <v>4332</v>
      </c>
      <c r="B3472" s="250" t="s">
        <v>6603</v>
      </c>
      <c r="C3472" s="250" t="s">
        <v>232</v>
      </c>
      <c r="D3472" s="250" t="s">
        <v>244</v>
      </c>
      <c r="E3472" s="251" t="s">
        <v>1219</v>
      </c>
      <c r="F3472" s="0" t="n">
        <v>533810.34</v>
      </c>
    </row>
    <row r="3473" customFormat="false" ht="15" hidden="false" customHeight="false" outlineLevel="0" collapsed="false">
      <c r="A3473" s="250" t="n">
        <v>4331</v>
      </c>
      <c r="B3473" s="250" t="s">
        <v>6604</v>
      </c>
      <c r="C3473" s="250" t="s">
        <v>232</v>
      </c>
      <c r="D3473" s="250" t="s">
        <v>244</v>
      </c>
      <c r="E3473" s="251" t="s">
        <v>6605</v>
      </c>
      <c r="F3473" s="0" t="n">
        <v>607722.54</v>
      </c>
    </row>
    <row r="3474" customFormat="false" ht="15" hidden="false" customHeight="false" outlineLevel="0" collapsed="false">
      <c r="A3474" s="250" t="n">
        <v>4336</v>
      </c>
      <c r="B3474" s="250" t="s">
        <v>6606</v>
      </c>
      <c r="C3474" s="250" t="s">
        <v>232</v>
      </c>
      <c r="D3474" s="250" t="s">
        <v>244</v>
      </c>
      <c r="E3474" s="251" t="s">
        <v>1545</v>
      </c>
      <c r="F3474" s="0" t="n">
        <v>354675.91</v>
      </c>
    </row>
    <row r="3475" customFormat="false" ht="15" hidden="false" customHeight="false" outlineLevel="0" collapsed="false">
      <c r="A3475" s="250" t="n">
        <v>13294</v>
      </c>
      <c r="B3475" s="250" t="s">
        <v>6607</v>
      </c>
      <c r="C3475" s="250" t="s">
        <v>232</v>
      </c>
      <c r="D3475" s="250" t="s">
        <v>244</v>
      </c>
      <c r="E3475" s="251" t="s">
        <v>4740</v>
      </c>
      <c r="F3475" s="0" t="n">
        <v>6.7</v>
      </c>
    </row>
    <row r="3476" customFormat="false" ht="15" hidden="false" customHeight="false" outlineLevel="0" collapsed="false">
      <c r="A3476" s="250" t="n">
        <v>11948</v>
      </c>
      <c r="B3476" s="250" t="s">
        <v>6608</v>
      </c>
      <c r="C3476" s="250" t="s">
        <v>232</v>
      </c>
      <c r="D3476" s="250" t="s">
        <v>244</v>
      </c>
      <c r="E3476" s="251" t="s">
        <v>6609</v>
      </c>
      <c r="F3476" s="0" t="n">
        <v>13.77</v>
      </c>
    </row>
    <row r="3477" customFormat="false" ht="15" hidden="false" customHeight="false" outlineLevel="0" collapsed="false">
      <c r="A3477" s="250" t="n">
        <v>4382</v>
      </c>
      <c r="B3477" s="250" t="s">
        <v>6610</v>
      </c>
      <c r="C3477" s="250" t="s">
        <v>232</v>
      </c>
      <c r="D3477" s="250" t="s">
        <v>244</v>
      </c>
      <c r="E3477" s="251" t="s">
        <v>5118</v>
      </c>
      <c r="F3477" s="0" t="n">
        <v>31</v>
      </c>
    </row>
    <row r="3478" customFormat="false" ht="15" hidden="false" customHeight="false" outlineLevel="0" collapsed="false">
      <c r="A3478" s="250" t="n">
        <v>4354</v>
      </c>
      <c r="B3478" s="250" t="s">
        <v>6611</v>
      </c>
      <c r="C3478" s="250" t="s">
        <v>232</v>
      </c>
      <c r="D3478" s="250" t="s">
        <v>244</v>
      </c>
      <c r="E3478" s="251" t="s">
        <v>6612</v>
      </c>
      <c r="F3478" s="0" t="n">
        <v>24.07</v>
      </c>
    </row>
    <row r="3479" customFormat="false" ht="15" hidden="false" customHeight="false" outlineLevel="0" collapsed="false">
      <c r="A3479" s="250" t="n">
        <v>40839</v>
      </c>
      <c r="B3479" s="250" t="s">
        <v>6613</v>
      </c>
      <c r="C3479" s="250" t="s">
        <v>4385</v>
      </c>
      <c r="D3479" s="250" t="s">
        <v>244</v>
      </c>
      <c r="E3479" s="251" t="s">
        <v>6614</v>
      </c>
      <c r="F3479" s="0" t="n">
        <v>50.81</v>
      </c>
    </row>
    <row r="3480" customFormat="false" ht="15" hidden="false" customHeight="false" outlineLevel="0" collapsed="false">
      <c r="A3480" s="250" t="n">
        <v>40552</v>
      </c>
      <c r="B3480" s="250" t="s">
        <v>6615</v>
      </c>
      <c r="C3480" s="250" t="s">
        <v>4385</v>
      </c>
      <c r="D3480" s="250" t="s">
        <v>244</v>
      </c>
      <c r="E3480" s="251" t="s">
        <v>6616</v>
      </c>
      <c r="F3480" s="0" t="n">
        <v>69.16</v>
      </c>
    </row>
    <row r="3481" customFormat="false" ht="15" hidden="false" customHeight="false" outlineLevel="0" collapsed="false">
      <c r="A3481" s="250" t="n">
        <v>40549</v>
      </c>
      <c r="B3481" s="250" t="s">
        <v>6617</v>
      </c>
      <c r="C3481" s="250" t="s">
        <v>4385</v>
      </c>
      <c r="D3481" s="250" t="s">
        <v>244</v>
      </c>
      <c r="E3481" s="251" t="s">
        <v>1070</v>
      </c>
      <c r="F3481" s="0" t="n">
        <v>128.8</v>
      </c>
    </row>
    <row r="3482" customFormat="false" ht="15" hidden="false" customHeight="false" outlineLevel="0" collapsed="false">
      <c r="A3482" s="250" t="n">
        <v>4385</v>
      </c>
      <c r="B3482" s="250" t="s">
        <v>6618</v>
      </c>
      <c r="C3482" s="250" t="s">
        <v>1224</v>
      </c>
      <c r="D3482" s="250" t="s">
        <v>236</v>
      </c>
      <c r="E3482" s="251" t="s">
        <v>6619</v>
      </c>
      <c r="F3482" s="0" t="n">
        <v>169.81</v>
      </c>
    </row>
    <row r="3483" customFormat="false" ht="15" hidden="false" customHeight="false" outlineLevel="0" collapsed="false">
      <c r="A3483" s="250" t="n">
        <v>20078</v>
      </c>
      <c r="B3483" s="250" t="s">
        <v>6620</v>
      </c>
      <c r="C3483" s="250" t="s">
        <v>232</v>
      </c>
      <c r="D3483" s="250" t="s">
        <v>236</v>
      </c>
      <c r="E3483" s="251" t="s">
        <v>6621</v>
      </c>
      <c r="F3483" s="0" t="n">
        <v>159.27</v>
      </c>
    </row>
    <row r="3484" customFormat="false" ht="15" hidden="false" customHeight="false" outlineLevel="0" collapsed="false">
      <c r="A3484" s="250" t="n">
        <v>39897</v>
      </c>
      <c r="B3484" s="250" t="s">
        <v>6622</v>
      </c>
      <c r="C3484" s="250" t="s">
        <v>232</v>
      </c>
      <c r="D3484" s="250" t="s">
        <v>244</v>
      </c>
      <c r="E3484" s="251" t="s">
        <v>6623</v>
      </c>
      <c r="F3484" s="0" t="n">
        <v>188.82</v>
      </c>
    </row>
    <row r="3485" customFormat="false" ht="15" hidden="false" customHeight="false" outlineLevel="0" collapsed="false">
      <c r="A3485" s="250" t="n">
        <v>118</v>
      </c>
      <c r="B3485" s="250" t="s">
        <v>6624</v>
      </c>
      <c r="C3485" s="250" t="s">
        <v>232</v>
      </c>
      <c r="D3485" s="250" t="s">
        <v>236</v>
      </c>
      <c r="E3485" s="251" t="s">
        <v>6625</v>
      </c>
      <c r="F3485" s="0" t="n">
        <v>3.38</v>
      </c>
    </row>
    <row r="3486" customFormat="false" ht="15" hidden="false" customHeight="false" outlineLevel="0" collapsed="false">
      <c r="A3486" s="250" t="n">
        <v>4396</v>
      </c>
      <c r="B3486" s="250" t="s">
        <v>6626</v>
      </c>
      <c r="C3486" s="250" t="s">
        <v>243</v>
      </c>
      <c r="D3486" s="250" t="s">
        <v>236</v>
      </c>
      <c r="E3486" s="251" t="s">
        <v>6627</v>
      </c>
      <c r="F3486" s="0" t="n">
        <v>17.53</v>
      </c>
    </row>
    <row r="3487" customFormat="false" ht="15" hidden="false" customHeight="false" outlineLevel="0" collapsed="false">
      <c r="A3487" s="250" t="n">
        <v>36881</v>
      </c>
      <c r="B3487" s="250" t="s">
        <v>6628</v>
      </c>
      <c r="C3487" s="250" t="s">
        <v>243</v>
      </c>
      <c r="D3487" s="250" t="s">
        <v>236</v>
      </c>
      <c r="E3487" s="251" t="s">
        <v>6629</v>
      </c>
      <c r="F3487" s="0" t="n">
        <v>39.45</v>
      </c>
    </row>
    <row r="3488" customFormat="false" ht="15" hidden="false" customHeight="false" outlineLevel="0" collapsed="false">
      <c r="A3488" s="250" t="n">
        <v>4397</v>
      </c>
      <c r="B3488" s="250" t="s">
        <v>6630</v>
      </c>
      <c r="C3488" s="250" t="s">
        <v>243</v>
      </c>
      <c r="D3488" s="250" t="s">
        <v>236</v>
      </c>
      <c r="E3488" s="251" t="s">
        <v>6631</v>
      </c>
      <c r="F3488" s="0" t="n">
        <v>1257.26</v>
      </c>
    </row>
    <row r="3489" customFormat="false" ht="15" hidden="false" customHeight="false" outlineLevel="0" collapsed="false">
      <c r="A3489" s="250" t="n">
        <v>36882</v>
      </c>
      <c r="B3489" s="250" t="s">
        <v>6632</v>
      </c>
      <c r="C3489" s="250" t="s">
        <v>243</v>
      </c>
      <c r="D3489" s="250" t="s">
        <v>236</v>
      </c>
      <c r="E3489" s="251" t="s">
        <v>6633</v>
      </c>
      <c r="F3489" s="0" t="n">
        <v>84.03</v>
      </c>
    </row>
    <row r="3490" customFormat="false" ht="15" hidden="false" customHeight="false" outlineLevel="0" collapsed="false">
      <c r="A3490" s="250" t="n">
        <v>4751</v>
      </c>
      <c r="B3490" s="250" t="s">
        <v>6634</v>
      </c>
      <c r="C3490" s="250" t="s">
        <v>575</v>
      </c>
      <c r="D3490" s="250" t="s">
        <v>236</v>
      </c>
      <c r="E3490" s="251" t="s">
        <v>6482</v>
      </c>
      <c r="F3490" s="0" t="n">
        <v>248.02</v>
      </c>
    </row>
    <row r="3491" customFormat="false" ht="15" hidden="false" customHeight="false" outlineLevel="0" collapsed="false">
      <c r="A3491" s="250" t="n">
        <v>41066</v>
      </c>
      <c r="B3491" s="250" t="s">
        <v>6635</v>
      </c>
      <c r="C3491" s="250" t="s">
        <v>578</v>
      </c>
      <c r="D3491" s="250" t="s">
        <v>236</v>
      </c>
      <c r="E3491" s="251" t="s">
        <v>6636</v>
      </c>
      <c r="F3491" s="0" t="n">
        <v>412.02</v>
      </c>
    </row>
    <row r="3492" customFormat="false" ht="15" hidden="false" customHeight="false" outlineLevel="0" collapsed="false">
      <c r="A3492" s="250" t="n">
        <v>39604</v>
      </c>
      <c r="B3492" s="250" t="s">
        <v>6637</v>
      </c>
      <c r="C3492" s="250" t="s">
        <v>232</v>
      </c>
      <c r="D3492" s="250" t="s">
        <v>236</v>
      </c>
      <c r="E3492" s="251" t="s">
        <v>6638</v>
      </c>
      <c r="F3492" s="0" t="n">
        <v>95.54</v>
      </c>
    </row>
    <row r="3493" customFormat="false" ht="15" hidden="false" customHeight="false" outlineLevel="0" collapsed="false">
      <c r="A3493" s="250" t="n">
        <v>39605</v>
      </c>
      <c r="B3493" s="250" t="s">
        <v>6639</v>
      </c>
      <c r="C3493" s="250" t="s">
        <v>232</v>
      </c>
      <c r="D3493" s="250" t="s">
        <v>236</v>
      </c>
      <c r="E3493" s="251" t="s">
        <v>3298</v>
      </c>
      <c r="F3493" s="0" t="n">
        <v>0.18</v>
      </c>
    </row>
    <row r="3494" customFormat="false" ht="15" hidden="false" customHeight="false" outlineLevel="0" collapsed="false">
      <c r="A3494" s="250" t="n">
        <v>39606</v>
      </c>
      <c r="B3494" s="250" t="s">
        <v>6640</v>
      </c>
      <c r="C3494" s="250" t="s">
        <v>232</v>
      </c>
      <c r="D3494" s="250" t="s">
        <v>236</v>
      </c>
      <c r="E3494" s="251" t="s">
        <v>5994</v>
      </c>
      <c r="F3494" s="0" t="n">
        <v>6.56</v>
      </c>
    </row>
    <row r="3495" customFormat="false" ht="15" hidden="false" customHeight="false" outlineLevel="0" collapsed="false">
      <c r="A3495" s="250" t="n">
        <v>39607</v>
      </c>
      <c r="B3495" s="250" t="s">
        <v>6641</v>
      </c>
      <c r="C3495" s="250" t="s">
        <v>232</v>
      </c>
      <c r="D3495" s="250" t="s">
        <v>236</v>
      </c>
      <c r="E3495" s="251" t="s">
        <v>6642</v>
      </c>
      <c r="F3495" s="0" t="n">
        <v>1.65</v>
      </c>
    </row>
    <row r="3496" customFormat="false" ht="15" hidden="false" customHeight="false" outlineLevel="0" collapsed="false">
      <c r="A3496" s="250" t="n">
        <v>39594</v>
      </c>
      <c r="B3496" s="250" t="s">
        <v>6643</v>
      </c>
      <c r="C3496" s="250" t="s">
        <v>232</v>
      </c>
      <c r="D3496" s="250" t="s">
        <v>233</v>
      </c>
      <c r="E3496" s="251" t="s">
        <v>6644</v>
      </c>
      <c r="F3496" s="0" t="n">
        <v>0.03</v>
      </c>
    </row>
    <row r="3497" customFormat="false" ht="15" hidden="false" customHeight="false" outlineLevel="0" collapsed="false">
      <c r="A3497" s="250" t="n">
        <v>39596</v>
      </c>
      <c r="B3497" s="250" t="s">
        <v>6645</v>
      </c>
      <c r="C3497" s="250" t="s">
        <v>232</v>
      </c>
      <c r="D3497" s="250" t="s">
        <v>236</v>
      </c>
      <c r="E3497" s="251" t="s">
        <v>6646</v>
      </c>
      <c r="F3497" s="0" t="n">
        <v>0.13</v>
      </c>
    </row>
    <row r="3498" customFormat="false" ht="15" hidden="false" customHeight="false" outlineLevel="0" collapsed="false">
      <c r="A3498" s="250" t="n">
        <v>39595</v>
      </c>
      <c r="B3498" s="250" t="s">
        <v>6647</v>
      </c>
      <c r="C3498" s="250" t="s">
        <v>232</v>
      </c>
      <c r="D3498" s="250" t="s">
        <v>236</v>
      </c>
      <c r="E3498" s="251" t="s">
        <v>6648</v>
      </c>
      <c r="F3498" s="0" t="n">
        <v>0.18</v>
      </c>
    </row>
    <row r="3499" customFormat="false" ht="15" hidden="false" customHeight="false" outlineLevel="0" collapsed="false">
      <c r="A3499" s="250" t="n">
        <v>39597</v>
      </c>
      <c r="B3499" s="250" t="s">
        <v>6649</v>
      </c>
      <c r="C3499" s="250" t="s">
        <v>232</v>
      </c>
      <c r="D3499" s="250" t="s">
        <v>236</v>
      </c>
      <c r="E3499" s="251" t="s">
        <v>6650</v>
      </c>
      <c r="F3499" s="0" t="n">
        <v>0.31</v>
      </c>
    </row>
    <row r="3500" customFormat="false" ht="15" hidden="false" customHeight="false" outlineLevel="0" collapsed="false">
      <c r="A3500" s="250" t="n">
        <v>10731</v>
      </c>
      <c r="B3500" s="250" t="s">
        <v>6651</v>
      </c>
      <c r="C3500" s="250" t="s">
        <v>243</v>
      </c>
      <c r="D3500" s="250" t="s">
        <v>233</v>
      </c>
      <c r="E3500" s="251" t="s">
        <v>6652</v>
      </c>
      <c r="F3500" s="0" t="n">
        <v>7.03</v>
      </c>
    </row>
    <row r="3501" customFormat="false" ht="15" hidden="false" customHeight="false" outlineLevel="0" collapsed="false">
      <c r="A3501" s="250" t="n">
        <v>4704</v>
      </c>
      <c r="B3501" s="250" t="s">
        <v>6653</v>
      </c>
      <c r="C3501" s="250" t="s">
        <v>243</v>
      </c>
      <c r="D3501" s="250" t="s">
        <v>236</v>
      </c>
      <c r="E3501" s="251" t="s">
        <v>6654</v>
      </c>
      <c r="F3501" s="0" t="n">
        <v>3.07</v>
      </c>
    </row>
    <row r="3502" customFormat="false" ht="15" hidden="false" customHeight="false" outlineLevel="0" collapsed="false">
      <c r="A3502" s="250" t="n">
        <v>10730</v>
      </c>
      <c r="B3502" s="250" t="s">
        <v>6655</v>
      </c>
      <c r="C3502" s="250" t="s">
        <v>243</v>
      </c>
      <c r="D3502" s="250" t="s">
        <v>236</v>
      </c>
      <c r="E3502" s="251" t="s">
        <v>6656</v>
      </c>
      <c r="F3502" s="0" t="n">
        <v>0.1</v>
      </c>
    </row>
    <row r="3503" customFormat="false" ht="15" hidden="false" customHeight="false" outlineLevel="0" collapsed="false">
      <c r="A3503" s="250" t="n">
        <v>4729</v>
      </c>
      <c r="B3503" s="250" t="s">
        <v>6657</v>
      </c>
      <c r="C3503" s="250" t="s">
        <v>572</v>
      </c>
      <c r="D3503" s="250" t="s">
        <v>236</v>
      </c>
      <c r="E3503" s="251" t="s">
        <v>6658</v>
      </c>
      <c r="F3503" s="0" t="n">
        <v>0.18</v>
      </c>
    </row>
    <row r="3504" customFormat="false" ht="15" hidden="false" customHeight="false" outlineLevel="0" collapsed="false">
      <c r="A3504" s="250" t="n">
        <v>4720</v>
      </c>
      <c r="B3504" s="250" t="s">
        <v>6659</v>
      </c>
      <c r="C3504" s="250" t="s">
        <v>572</v>
      </c>
      <c r="D3504" s="250" t="s">
        <v>236</v>
      </c>
      <c r="E3504" s="251" t="s">
        <v>6660</v>
      </c>
      <c r="F3504" s="0" t="n">
        <v>1.4</v>
      </c>
    </row>
    <row r="3505" customFormat="false" ht="15" hidden="false" customHeight="false" outlineLevel="0" collapsed="false">
      <c r="A3505" s="250" t="n">
        <v>4721</v>
      </c>
      <c r="B3505" s="250" t="s">
        <v>6661</v>
      </c>
      <c r="C3505" s="250" t="s">
        <v>572</v>
      </c>
      <c r="D3505" s="250" t="s">
        <v>236</v>
      </c>
      <c r="E3505" s="251" t="s">
        <v>6662</v>
      </c>
      <c r="F3505" s="0" t="n">
        <v>0.07</v>
      </c>
    </row>
    <row r="3506" customFormat="false" ht="15" hidden="false" customHeight="false" outlineLevel="0" collapsed="false">
      <c r="A3506" s="250" t="n">
        <v>4718</v>
      </c>
      <c r="B3506" s="250" t="s">
        <v>6663</v>
      </c>
      <c r="C3506" s="250" t="s">
        <v>572</v>
      </c>
      <c r="D3506" s="250" t="s">
        <v>233</v>
      </c>
      <c r="E3506" s="251" t="s">
        <v>6664</v>
      </c>
      <c r="F3506" s="0" t="n">
        <v>0.12</v>
      </c>
    </row>
    <row r="3507" customFormat="false" ht="15" hidden="false" customHeight="false" outlineLevel="0" collapsed="false">
      <c r="A3507" s="250" t="n">
        <v>4722</v>
      </c>
      <c r="B3507" s="250" t="s">
        <v>6665</v>
      </c>
      <c r="C3507" s="250" t="s">
        <v>572</v>
      </c>
      <c r="D3507" s="250" t="s">
        <v>236</v>
      </c>
      <c r="E3507" s="251" t="s">
        <v>6666</v>
      </c>
      <c r="F3507" s="0" t="n">
        <v>0.16</v>
      </c>
    </row>
    <row r="3508" customFormat="false" ht="15" hidden="false" customHeight="false" outlineLevel="0" collapsed="false">
      <c r="A3508" s="250" t="n">
        <v>4723</v>
      </c>
      <c r="B3508" s="250" t="s">
        <v>6667</v>
      </c>
      <c r="C3508" s="250" t="s">
        <v>572</v>
      </c>
      <c r="D3508" s="250" t="s">
        <v>236</v>
      </c>
      <c r="E3508" s="251" t="s">
        <v>6668</v>
      </c>
      <c r="F3508" s="0" t="n">
        <v>0.1</v>
      </c>
    </row>
    <row r="3509" customFormat="false" ht="15" hidden="false" customHeight="false" outlineLevel="0" collapsed="false">
      <c r="A3509" s="250" t="n">
        <v>4727</v>
      </c>
      <c r="B3509" s="250" t="s">
        <v>6669</v>
      </c>
      <c r="C3509" s="250" t="s">
        <v>572</v>
      </c>
      <c r="D3509" s="250" t="s">
        <v>236</v>
      </c>
      <c r="E3509" s="251" t="s">
        <v>6670</v>
      </c>
      <c r="F3509" s="0" t="n">
        <v>0.14</v>
      </c>
    </row>
    <row r="3510" customFormat="false" ht="15" hidden="false" customHeight="false" outlineLevel="0" collapsed="false">
      <c r="A3510" s="250" t="n">
        <v>4748</v>
      </c>
      <c r="B3510" s="250" t="s">
        <v>6671</v>
      </c>
      <c r="C3510" s="250" t="s">
        <v>572</v>
      </c>
      <c r="D3510" s="250" t="s">
        <v>236</v>
      </c>
      <c r="E3510" s="251" t="s">
        <v>6672</v>
      </c>
      <c r="F3510" s="0" t="n">
        <v>0.17</v>
      </c>
    </row>
    <row r="3511" customFormat="false" ht="15" hidden="false" customHeight="false" outlineLevel="0" collapsed="false">
      <c r="A3511" s="250" t="n">
        <v>4730</v>
      </c>
      <c r="B3511" s="250" t="s">
        <v>6673</v>
      </c>
      <c r="C3511" s="250" t="s">
        <v>572</v>
      </c>
      <c r="D3511" s="250" t="s">
        <v>236</v>
      </c>
      <c r="E3511" s="251" t="s">
        <v>6674</v>
      </c>
      <c r="F3511" s="0" t="n">
        <v>0.12</v>
      </c>
    </row>
    <row r="3512" customFormat="false" ht="15" hidden="false" customHeight="false" outlineLevel="0" collapsed="false">
      <c r="A3512" s="250" t="n">
        <v>13186</v>
      </c>
      <c r="B3512" s="250" t="s">
        <v>6675</v>
      </c>
      <c r="C3512" s="250" t="s">
        <v>572</v>
      </c>
      <c r="D3512" s="250" t="s">
        <v>236</v>
      </c>
      <c r="E3512" s="251" t="s">
        <v>6676</v>
      </c>
      <c r="F3512" s="0" t="n">
        <v>0.16</v>
      </c>
    </row>
    <row r="3513" customFormat="false" ht="15" hidden="false" customHeight="false" outlineLevel="0" collapsed="false">
      <c r="A3513" s="250" t="n">
        <v>10737</v>
      </c>
      <c r="B3513" s="250" t="s">
        <v>6677</v>
      </c>
      <c r="C3513" s="250" t="s">
        <v>243</v>
      </c>
      <c r="D3513" s="250" t="s">
        <v>236</v>
      </c>
      <c r="E3513" s="251" t="s">
        <v>6678</v>
      </c>
      <c r="F3513" s="0" t="n">
        <v>1.5</v>
      </c>
    </row>
    <row r="3514" customFormat="false" ht="15" hidden="false" customHeight="false" outlineLevel="0" collapsed="false">
      <c r="A3514" s="250" t="n">
        <v>10734</v>
      </c>
      <c r="B3514" s="250" t="s">
        <v>6679</v>
      </c>
      <c r="C3514" s="250" t="s">
        <v>243</v>
      </c>
      <c r="D3514" s="250" t="s">
        <v>236</v>
      </c>
      <c r="E3514" s="251" t="s">
        <v>6680</v>
      </c>
      <c r="F3514" s="0" t="n">
        <v>13.56</v>
      </c>
    </row>
    <row r="3515" customFormat="false" ht="15" hidden="false" customHeight="false" outlineLevel="0" collapsed="false">
      <c r="A3515" s="250" t="n">
        <v>4708</v>
      </c>
      <c r="B3515" s="250" t="s">
        <v>6681</v>
      </c>
      <c r="C3515" s="250" t="s">
        <v>243</v>
      </c>
      <c r="D3515" s="250" t="s">
        <v>236</v>
      </c>
      <c r="E3515" s="251" t="s">
        <v>6682</v>
      </c>
      <c r="F3515" s="0" t="n">
        <v>14.21</v>
      </c>
    </row>
    <row r="3516" customFormat="false" ht="15" hidden="false" customHeight="false" outlineLevel="0" collapsed="false">
      <c r="A3516" s="250" t="n">
        <v>4712</v>
      </c>
      <c r="B3516" s="250" t="s">
        <v>6683</v>
      </c>
      <c r="C3516" s="250" t="s">
        <v>243</v>
      </c>
      <c r="D3516" s="250" t="s">
        <v>236</v>
      </c>
      <c r="E3516" s="251" t="s">
        <v>6684</v>
      </c>
      <c r="F3516" s="0" t="n">
        <v>4.66</v>
      </c>
    </row>
    <row r="3517" customFormat="false" ht="15" hidden="false" customHeight="false" outlineLevel="0" collapsed="false">
      <c r="A3517" s="250" t="n">
        <v>4710</v>
      </c>
      <c r="B3517" s="250" t="s">
        <v>6685</v>
      </c>
      <c r="C3517" s="250" t="s">
        <v>243</v>
      </c>
      <c r="D3517" s="250" t="s">
        <v>236</v>
      </c>
      <c r="E3517" s="251" t="s">
        <v>6686</v>
      </c>
      <c r="F3517" s="0" t="n">
        <v>2.76</v>
      </c>
    </row>
    <row r="3518" customFormat="false" ht="15" hidden="false" customHeight="false" outlineLevel="0" collapsed="false">
      <c r="A3518" s="250" t="n">
        <v>4746</v>
      </c>
      <c r="B3518" s="250" t="s">
        <v>6687</v>
      </c>
      <c r="C3518" s="250" t="s">
        <v>572</v>
      </c>
      <c r="D3518" s="250" t="s">
        <v>236</v>
      </c>
      <c r="E3518" s="251" t="s">
        <v>6688</v>
      </c>
      <c r="F3518" s="0" t="n">
        <v>2.25</v>
      </c>
    </row>
    <row r="3519" customFormat="false" ht="15" hidden="false" customHeight="false" outlineLevel="0" collapsed="false">
      <c r="A3519" s="250" t="n">
        <v>4750</v>
      </c>
      <c r="B3519" s="250" t="s">
        <v>6689</v>
      </c>
      <c r="C3519" s="250" t="s">
        <v>575</v>
      </c>
      <c r="D3519" s="250" t="s">
        <v>233</v>
      </c>
      <c r="E3519" s="251" t="s">
        <v>960</v>
      </c>
      <c r="F3519" s="0" t="n">
        <v>9.54</v>
      </c>
    </row>
    <row r="3520" customFormat="false" ht="15" hidden="false" customHeight="false" outlineLevel="0" collapsed="false">
      <c r="A3520" s="250" t="n">
        <v>41065</v>
      </c>
      <c r="B3520" s="250" t="s">
        <v>6690</v>
      </c>
      <c r="C3520" s="250" t="s">
        <v>578</v>
      </c>
      <c r="D3520" s="250" t="s">
        <v>236</v>
      </c>
      <c r="E3520" s="251" t="s">
        <v>962</v>
      </c>
      <c r="F3520" s="0" t="n">
        <v>13.09</v>
      </c>
    </row>
    <row r="3521" customFormat="false" ht="15" hidden="false" customHeight="false" outlineLevel="0" collapsed="false">
      <c r="A3521" s="250" t="n">
        <v>34747</v>
      </c>
      <c r="B3521" s="250" t="s">
        <v>6691</v>
      </c>
      <c r="C3521" s="250" t="s">
        <v>253</v>
      </c>
      <c r="D3521" s="250" t="s">
        <v>236</v>
      </c>
      <c r="E3521" s="251" t="s">
        <v>6692</v>
      </c>
      <c r="F3521" s="0" t="n">
        <v>3.22</v>
      </c>
    </row>
    <row r="3522" customFormat="false" ht="15" hidden="false" customHeight="false" outlineLevel="0" collapsed="false">
      <c r="A3522" s="250" t="n">
        <v>4826</v>
      </c>
      <c r="B3522" s="250" t="s">
        <v>6693</v>
      </c>
      <c r="C3522" s="250" t="s">
        <v>253</v>
      </c>
      <c r="D3522" s="250" t="s">
        <v>236</v>
      </c>
      <c r="E3522" s="251" t="s">
        <v>6694</v>
      </c>
      <c r="F3522" s="0" t="n">
        <v>4.17</v>
      </c>
    </row>
    <row r="3523" customFormat="false" ht="15" hidden="false" customHeight="false" outlineLevel="0" collapsed="false">
      <c r="A3523" s="250" t="n">
        <v>41975</v>
      </c>
      <c r="B3523" s="250" t="s">
        <v>6695</v>
      </c>
      <c r="C3523" s="250" t="s">
        <v>243</v>
      </c>
      <c r="D3523" s="250" t="s">
        <v>244</v>
      </c>
      <c r="E3523" s="251" t="s">
        <v>6696</v>
      </c>
      <c r="F3523" s="0" t="n">
        <v>4.59</v>
      </c>
    </row>
    <row r="3524" customFormat="false" ht="15" hidden="false" customHeight="false" outlineLevel="0" collapsed="false">
      <c r="A3524" s="250" t="n">
        <v>4825</v>
      </c>
      <c r="B3524" s="250" t="s">
        <v>6697</v>
      </c>
      <c r="C3524" s="250" t="s">
        <v>253</v>
      </c>
      <c r="D3524" s="250" t="s">
        <v>236</v>
      </c>
      <c r="E3524" s="251" t="s">
        <v>6698</v>
      </c>
      <c r="F3524" s="0" t="n">
        <v>5.55</v>
      </c>
    </row>
    <row r="3525" customFormat="false" ht="15" hidden="false" customHeight="false" outlineLevel="0" collapsed="false">
      <c r="A3525" s="250" t="n">
        <v>34744</v>
      </c>
      <c r="B3525" s="250" t="s">
        <v>6699</v>
      </c>
      <c r="C3525" s="250" t="s">
        <v>243</v>
      </c>
      <c r="D3525" s="250" t="s">
        <v>236</v>
      </c>
      <c r="E3525" s="251" t="s">
        <v>6700</v>
      </c>
      <c r="F3525" s="0" t="n">
        <v>6.12</v>
      </c>
    </row>
    <row r="3526" customFormat="false" ht="15" hidden="false" customHeight="false" outlineLevel="0" collapsed="false">
      <c r="A3526" s="250" t="n">
        <v>39430</v>
      </c>
      <c r="B3526" s="250" t="s">
        <v>6701</v>
      </c>
      <c r="C3526" s="250" t="s">
        <v>232</v>
      </c>
      <c r="D3526" s="250" t="s">
        <v>236</v>
      </c>
      <c r="E3526" s="251" t="s">
        <v>6702</v>
      </c>
      <c r="F3526" s="0" t="n">
        <v>8.25</v>
      </c>
    </row>
    <row r="3527" customFormat="false" ht="15" hidden="false" customHeight="false" outlineLevel="0" collapsed="false">
      <c r="A3527" s="250" t="n">
        <v>39573</v>
      </c>
      <c r="B3527" s="250" t="s">
        <v>6703</v>
      </c>
      <c r="C3527" s="250" t="s">
        <v>232</v>
      </c>
      <c r="D3527" s="250" t="s">
        <v>236</v>
      </c>
      <c r="E3527" s="251" t="s">
        <v>1267</v>
      </c>
      <c r="F3527" s="0" t="n">
        <v>7.03</v>
      </c>
    </row>
    <row r="3528" customFormat="false" ht="15" hidden="false" customHeight="false" outlineLevel="0" collapsed="false">
      <c r="A3528" s="250" t="n">
        <v>38410</v>
      </c>
      <c r="B3528" s="250" t="s">
        <v>6704</v>
      </c>
      <c r="C3528" s="250" t="s">
        <v>232</v>
      </c>
      <c r="D3528" s="250" t="s">
        <v>236</v>
      </c>
      <c r="E3528" s="251" t="s">
        <v>6705</v>
      </c>
      <c r="F3528" s="0" t="n">
        <v>8.21</v>
      </c>
    </row>
    <row r="3529" customFormat="false" ht="15" hidden="false" customHeight="false" outlineLevel="0" collapsed="false">
      <c r="A3529" s="250" t="n">
        <v>41596</v>
      </c>
      <c r="B3529" s="250" t="s">
        <v>6706</v>
      </c>
      <c r="C3529" s="250" t="s">
        <v>352</v>
      </c>
      <c r="D3529" s="250" t="s">
        <v>244</v>
      </c>
      <c r="E3529" s="251" t="s">
        <v>2859</v>
      </c>
      <c r="F3529" s="0" t="n">
        <v>10.91</v>
      </c>
    </row>
    <row r="3530" customFormat="false" ht="15" hidden="false" customHeight="false" outlineLevel="0" collapsed="false">
      <c r="A3530" s="250" t="n">
        <v>41598</v>
      </c>
      <c r="B3530" s="250" t="s">
        <v>6707</v>
      </c>
      <c r="C3530" s="250" t="s">
        <v>352</v>
      </c>
      <c r="D3530" s="250" t="s">
        <v>244</v>
      </c>
      <c r="E3530" s="251" t="s">
        <v>2859</v>
      </c>
      <c r="F3530" s="0" t="n">
        <v>12.38</v>
      </c>
    </row>
    <row r="3531" customFormat="false" ht="15" hidden="false" customHeight="false" outlineLevel="0" collapsed="false">
      <c r="A3531" s="250" t="n">
        <v>41594</v>
      </c>
      <c r="B3531" s="250" t="s">
        <v>6708</v>
      </c>
      <c r="C3531" s="250" t="s">
        <v>352</v>
      </c>
      <c r="D3531" s="250" t="s">
        <v>244</v>
      </c>
      <c r="E3531" s="251" t="s">
        <v>6709</v>
      </c>
      <c r="F3531" s="0" t="n">
        <v>13.46</v>
      </c>
    </row>
    <row r="3532" customFormat="false" ht="15" hidden="false" customHeight="false" outlineLevel="0" collapsed="false">
      <c r="A3532" s="250" t="n">
        <v>43663</v>
      </c>
      <c r="B3532" s="250" t="s">
        <v>6710</v>
      </c>
      <c r="C3532" s="250" t="s">
        <v>352</v>
      </c>
      <c r="D3532" s="250" t="s">
        <v>244</v>
      </c>
      <c r="E3532" s="251" t="s">
        <v>6711</v>
      </c>
      <c r="F3532" s="0" t="n">
        <v>15.58</v>
      </c>
    </row>
    <row r="3533" customFormat="false" ht="15" hidden="false" customHeight="false" outlineLevel="0" collapsed="false">
      <c r="A3533" s="250" t="n">
        <v>4766</v>
      </c>
      <c r="B3533" s="250" t="s">
        <v>6712</v>
      </c>
      <c r="C3533" s="250" t="s">
        <v>352</v>
      </c>
      <c r="D3533" s="250" t="s">
        <v>244</v>
      </c>
      <c r="E3533" s="251" t="s">
        <v>942</v>
      </c>
      <c r="F3533" s="0" t="n">
        <v>11.55</v>
      </c>
    </row>
    <row r="3534" customFormat="false" ht="15" hidden="false" customHeight="false" outlineLevel="0" collapsed="false">
      <c r="A3534" s="250" t="n">
        <v>43664</v>
      </c>
      <c r="B3534" s="250" t="s">
        <v>6713</v>
      </c>
      <c r="C3534" s="250" t="s">
        <v>352</v>
      </c>
      <c r="D3534" s="250" t="s">
        <v>244</v>
      </c>
      <c r="E3534" s="251" t="s">
        <v>6714</v>
      </c>
      <c r="F3534" s="0" t="n">
        <v>0.03</v>
      </c>
    </row>
    <row r="3535" customFormat="false" ht="15" hidden="false" customHeight="false" outlineLevel="0" collapsed="false">
      <c r="A3535" s="250" t="n">
        <v>43082</v>
      </c>
      <c r="B3535" s="250" t="s">
        <v>6715</v>
      </c>
      <c r="C3535" s="250" t="s">
        <v>352</v>
      </c>
      <c r="D3535" s="250" t="s">
        <v>244</v>
      </c>
      <c r="E3535" s="251" t="s">
        <v>6716</v>
      </c>
      <c r="F3535" s="0" t="n">
        <v>0.05</v>
      </c>
    </row>
    <row r="3536" customFormat="false" ht="15" hidden="false" customHeight="false" outlineLevel="0" collapsed="false">
      <c r="A3536" s="250" t="n">
        <v>43665</v>
      </c>
      <c r="B3536" s="250" t="s">
        <v>6717</v>
      </c>
      <c r="C3536" s="250" t="s">
        <v>352</v>
      </c>
      <c r="D3536" s="250" t="s">
        <v>244</v>
      </c>
      <c r="E3536" s="251" t="s">
        <v>942</v>
      </c>
      <c r="F3536" s="0" t="n">
        <v>0.05</v>
      </c>
    </row>
    <row r="3537" customFormat="false" ht="15" hidden="false" customHeight="false" outlineLevel="0" collapsed="false">
      <c r="A3537" s="250" t="n">
        <v>10966</v>
      </c>
      <c r="B3537" s="250" t="s">
        <v>6718</v>
      </c>
      <c r="C3537" s="250" t="s">
        <v>352</v>
      </c>
      <c r="D3537" s="250" t="s">
        <v>244</v>
      </c>
      <c r="E3537" s="251" t="s">
        <v>6711</v>
      </c>
      <c r="F3537" s="0" t="n">
        <v>0.11</v>
      </c>
    </row>
    <row r="3538" customFormat="false" ht="15" hidden="false" customHeight="false" outlineLevel="0" collapsed="false">
      <c r="A3538" s="250" t="n">
        <v>43692</v>
      </c>
      <c r="B3538" s="250" t="s">
        <v>6719</v>
      </c>
      <c r="C3538" s="250" t="s">
        <v>352</v>
      </c>
      <c r="D3538" s="250" t="s">
        <v>244</v>
      </c>
      <c r="E3538" s="251" t="s">
        <v>6711</v>
      </c>
      <c r="F3538" s="0" t="n">
        <v>0.21</v>
      </c>
    </row>
    <row r="3539" customFormat="false" ht="15" hidden="false" customHeight="false" outlineLevel="0" collapsed="false">
      <c r="A3539" s="250" t="n">
        <v>43083</v>
      </c>
      <c r="B3539" s="250" t="s">
        <v>6720</v>
      </c>
      <c r="C3539" s="250" t="s">
        <v>352</v>
      </c>
      <c r="D3539" s="250" t="s">
        <v>244</v>
      </c>
      <c r="E3539" s="251" t="s">
        <v>4587</v>
      </c>
      <c r="F3539" s="0" t="n">
        <v>0.28</v>
      </c>
    </row>
    <row r="3540" customFormat="false" ht="15" hidden="false" customHeight="false" outlineLevel="0" collapsed="false">
      <c r="A3540" s="250" t="n">
        <v>40535</v>
      </c>
      <c r="B3540" s="250" t="s">
        <v>6721</v>
      </c>
      <c r="C3540" s="250" t="s">
        <v>352</v>
      </c>
      <c r="D3540" s="250" t="s">
        <v>244</v>
      </c>
      <c r="E3540" s="251" t="s">
        <v>4587</v>
      </c>
      <c r="F3540" s="0" t="n">
        <v>0.94</v>
      </c>
    </row>
    <row r="3541" customFormat="false" ht="15" hidden="false" customHeight="false" outlineLevel="0" collapsed="false">
      <c r="A3541" s="250" t="n">
        <v>39427</v>
      </c>
      <c r="B3541" s="250" t="s">
        <v>6722</v>
      </c>
      <c r="C3541" s="250" t="s">
        <v>253</v>
      </c>
      <c r="D3541" s="250" t="s">
        <v>236</v>
      </c>
      <c r="E3541" s="251" t="s">
        <v>1629</v>
      </c>
      <c r="F3541" s="0" t="n">
        <v>0.89</v>
      </c>
    </row>
    <row r="3542" customFormat="false" ht="15" hidden="false" customHeight="false" outlineLevel="0" collapsed="false">
      <c r="A3542" s="250" t="n">
        <v>39424</v>
      </c>
      <c r="B3542" s="250" t="s">
        <v>6723</v>
      </c>
      <c r="C3542" s="250" t="s">
        <v>253</v>
      </c>
      <c r="D3542" s="250" t="s">
        <v>236</v>
      </c>
      <c r="E3542" s="251" t="s">
        <v>4372</v>
      </c>
      <c r="F3542" s="0" t="n">
        <v>1.21</v>
      </c>
    </row>
    <row r="3543" customFormat="false" ht="15" hidden="false" customHeight="false" outlineLevel="0" collapsed="false">
      <c r="A3543" s="250" t="n">
        <v>39425</v>
      </c>
      <c r="B3543" s="250" t="s">
        <v>6724</v>
      </c>
      <c r="C3543" s="250" t="s">
        <v>253</v>
      </c>
      <c r="D3543" s="250" t="s">
        <v>236</v>
      </c>
      <c r="E3543" s="251" t="s">
        <v>683</v>
      </c>
      <c r="F3543" s="0" t="n">
        <v>1.41</v>
      </c>
    </row>
    <row r="3544" customFormat="false" ht="15" hidden="false" customHeight="false" outlineLevel="0" collapsed="false">
      <c r="A3544" s="250" t="n">
        <v>40664</v>
      </c>
      <c r="B3544" s="250" t="s">
        <v>6725</v>
      </c>
      <c r="C3544" s="250" t="s">
        <v>352</v>
      </c>
      <c r="D3544" s="250" t="s">
        <v>244</v>
      </c>
      <c r="E3544" s="251" t="s">
        <v>1401</v>
      </c>
      <c r="F3544" s="0" t="n">
        <v>1.63</v>
      </c>
    </row>
    <row r="3545" customFormat="false" ht="15" hidden="false" customHeight="false" outlineLevel="0" collapsed="false">
      <c r="A3545" s="250" t="n">
        <v>34360</v>
      </c>
      <c r="B3545" s="250" t="s">
        <v>6726</v>
      </c>
      <c r="C3545" s="250" t="s">
        <v>352</v>
      </c>
      <c r="D3545" s="250" t="s">
        <v>244</v>
      </c>
      <c r="E3545" s="251" t="s">
        <v>6727</v>
      </c>
      <c r="F3545" s="0" t="n">
        <v>3.39</v>
      </c>
    </row>
    <row r="3546" customFormat="false" ht="15" hidden="false" customHeight="false" outlineLevel="0" collapsed="false">
      <c r="A3546" s="250" t="n">
        <v>20259</v>
      </c>
      <c r="B3546" s="250" t="s">
        <v>6728</v>
      </c>
      <c r="C3546" s="250" t="s">
        <v>253</v>
      </c>
      <c r="D3546" s="250" t="s">
        <v>244</v>
      </c>
      <c r="E3546" s="251" t="s">
        <v>4628</v>
      </c>
      <c r="F3546" s="0" t="n">
        <v>2.54</v>
      </c>
    </row>
    <row r="3547" customFormat="false" ht="15" hidden="false" customHeight="false" outlineLevel="0" collapsed="false">
      <c r="A3547" s="250" t="n">
        <v>14077</v>
      </c>
      <c r="B3547" s="250" t="s">
        <v>6729</v>
      </c>
      <c r="C3547" s="250" t="s">
        <v>253</v>
      </c>
      <c r="D3547" s="250" t="s">
        <v>244</v>
      </c>
      <c r="E3547" s="251" t="s">
        <v>6730</v>
      </c>
      <c r="F3547" s="0" t="n">
        <v>0.6</v>
      </c>
    </row>
    <row r="3548" customFormat="false" ht="15" hidden="false" customHeight="false" outlineLevel="0" collapsed="false">
      <c r="A3548" s="250" t="n">
        <v>3678</v>
      </c>
      <c r="B3548" s="250" t="s">
        <v>6731</v>
      </c>
      <c r="C3548" s="250" t="s">
        <v>253</v>
      </c>
      <c r="D3548" s="250" t="s">
        <v>244</v>
      </c>
      <c r="E3548" s="251" t="s">
        <v>6732</v>
      </c>
      <c r="F3548" s="0" t="n">
        <v>0.74</v>
      </c>
    </row>
    <row r="3549" customFormat="false" ht="15" hidden="false" customHeight="false" outlineLevel="0" collapsed="false">
      <c r="A3549" s="250" t="n">
        <v>39418</v>
      </c>
      <c r="B3549" s="250" t="s">
        <v>6733</v>
      </c>
      <c r="C3549" s="250" t="s">
        <v>253</v>
      </c>
      <c r="D3549" s="250" t="s">
        <v>236</v>
      </c>
      <c r="E3549" s="251" t="s">
        <v>3973</v>
      </c>
      <c r="F3549" s="0" t="n">
        <v>2.24</v>
      </c>
    </row>
    <row r="3550" customFormat="false" ht="15" hidden="false" customHeight="false" outlineLevel="0" collapsed="false">
      <c r="A3550" s="250" t="n">
        <v>39419</v>
      </c>
      <c r="B3550" s="250" t="s">
        <v>6734</v>
      </c>
      <c r="C3550" s="250" t="s">
        <v>253</v>
      </c>
      <c r="D3550" s="250" t="s">
        <v>236</v>
      </c>
      <c r="E3550" s="251" t="s">
        <v>6735</v>
      </c>
      <c r="F3550" s="0" t="n">
        <v>1.09</v>
      </c>
    </row>
    <row r="3551" customFormat="false" ht="15" hidden="false" customHeight="false" outlineLevel="0" collapsed="false">
      <c r="A3551" s="250" t="n">
        <v>39420</v>
      </c>
      <c r="B3551" s="250" t="s">
        <v>6736</v>
      </c>
      <c r="C3551" s="250" t="s">
        <v>253</v>
      </c>
      <c r="D3551" s="250" t="s">
        <v>236</v>
      </c>
      <c r="E3551" s="251" t="s">
        <v>6737</v>
      </c>
      <c r="F3551" s="0" t="n">
        <v>18.93</v>
      </c>
    </row>
    <row r="3552" customFormat="false" ht="15" hidden="false" customHeight="false" outlineLevel="0" collapsed="false">
      <c r="A3552" s="250" t="n">
        <v>39571</v>
      </c>
      <c r="B3552" s="250" t="s">
        <v>6738</v>
      </c>
      <c r="C3552" s="250" t="s">
        <v>253</v>
      </c>
      <c r="D3552" s="250" t="s">
        <v>236</v>
      </c>
      <c r="E3552" s="251" t="s">
        <v>6739</v>
      </c>
      <c r="F3552" s="0" t="n">
        <v>0.15</v>
      </c>
    </row>
    <row r="3553" customFormat="false" ht="15" hidden="false" customHeight="false" outlineLevel="0" collapsed="false">
      <c r="A3553" s="250" t="n">
        <v>39421</v>
      </c>
      <c r="B3553" s="250" t="s">
        <v>6740</v>
      </c>
      <c r="C3553" s="250" t="s">
        <v>253</v>
      </c>
      <c r="D3553" s="250" t="s">
        <v>236</v>
      </c>
      <c r="E3553" s="251" t="s">
        <v>6741</v>
      </c>
      <c r="F3553" s="0" t="n">
        <v>0.75</v>
      </c>
    </row>
    <row r="3554" customFormat="false" ht="15" hidden="false" customHeight="false" outlineLevel="0" collapsed="false">
      <c r="A3554" s="250" t="n">
        <v>39422</v>
      </c>
      <c r="B3554" s="250" t="s">
        <v>6742</v>
      </c>
      <c r="C3554" s="250" t="s">
        <v>253</v>
      </c>
      <c r="D3554" s="250" t="s">
        <v>233</v>
      </c>
      <c r="E3554" s="251" t="s">
        <v>6565</v>
      </c>
      <c r="F3554" s="0" t="n">
        <v>2.84</v>
      </c>
    </row>
    <row r="3555" customFormat="false" ht="15" hidden="false" customHeight="false" outlineLevel="0" collapsed="false">
      <c r="A3555" s="250" t="n">
        <v>39423</v>
      </c>
      <c r="B3555" s="250" t="s">
        <v>6743</v>
      </c>
      <c r="C3555" s="250" t="s">
        <v>253</v>
      </c>
      <c r="D3555" s="250" t="s">
        <v>236</v>
      </c>
      <c r="E3555" s="251" t="s">
        <v>6744</v>
      </c>
      <c r="F3555" s="0" t="n">
        <v>3.63</v>
      </c>
    </row>
    <row r="3556" customFormat="false" ht="15" hidden="false" customHeight="false" outlineLevel="0" collapsed="false">
      <c r="A3556" s="250" t="n">
        <v>39426</v>
      </c>
      <c r="B3556" s="250" t="s">
        <v>6745</v>
      </c>
      <c r="C3556" s="250" t="s">
        <v>253</v>
      </c>
      <c r="D3556" s="250" t="s">
        <v>236</v>
      </c>
      <c r="E3556" s="251" t="s">
        <v>6746</v>
      </c>
      <c r="F3556" s="0" t="n">
        <v>1.04</v>
      </c>
    </row>
    <row r="3557" customFormat="false" ht="15" hidden="false" customHeight="false" outlineLevel="0" collapsed="false">
      <c r="A3557" s="250" t="n">
        <v>39429</v>
      </c>
      <c r="B3557" s="250" t="s">
        <v>6747</v>
      </c>
      <c r="C3557" s="250" t="s">
        <v>253</v>
      </c>
      <c r="D3557" s="250" t="s">
        <v>236</v>
      </c>
      <c r="E3557" s="251" t="s">
        <v>6748</v>
      </c>
      <c r="F3557" s="0" t="n">
        <v>0.46</v>
      </c>
    </row>
    <row r="3558" customFormat="false" ht="15" hidden="false" customHeight="false" outlineLevel="0" collapsed="false">
      <c r="A3558" s="250" t="n">
        <v>39428</v>
      </c>
      <c r="B3558" s="250" t="s">
        <v>6749</v>
      </c>
      <c r="C3558" s="250" t="s">
        <v>253</v>
      </c>
      <c r="D3558" s="250" t="s">
        <v>236</v>
      </c>
      <c r="E3558" s="251" t="s">
        <v>6750</v>
      </c>
      <c r="F3558" s="0" t="n">
        <v>0.78</v>
      </c>
    </row>
    <row r="3559" customFormat="false" ht="15" hidden="false" customHeight="false" outlineLevel="0" collapsed="false">
      <c r="A3559" s="250" t="n">
        <v>39572</v>
      </c>
      <c r="B3559" s="250" t="s">
        <v>6751</v>
      </c>
      <c r="C3559" s="250" t="s">
        <v>253</v>
      </c>
      <c r="D3559" s="250" t="s">
        <v>236</v>
      </c>
      <c r="E3559" s="251" t="s">
        <v>6752</v>
      </c>
      <c r="F3559" s="0" t="n">
        <v>32.6</v>
      </c>
    </row>
    <row r="3560" customFormat="false" ht="15" hidden="false" customHeight="false" outlineLevel="0" collapsed="false">
      <c r="A3560" s="250" t="n">
        <v>39570</v>
      </c>
      <c r="B3560" s="250" t="s">
        <v>6753</v>
      </c>
      <c r="C3560" s="250" t="s">
        <v>253</v>
      </c>
      <c r="D3560" s="250" t="s">
        <v>236</v>
      </c>
      <c r="E3560" s="251" t="s">
        <v>6754</v>
      </c>
      <c r="F3560" s="0" t="n">
        <v>78.46</v>
      </c>
    </row>
    <row r="3561" customFormat="false" ht="15" hidden="false" customHeight="false" outlineLevel="0" collapsed="false">
      <c r="A3561" s="250" t="n">
        <v>39569</v>
      </c>
      <c r="B3561" s="250" t="s">
        <v>6755</v>
      </c>
      <c r="C3561" s="250" t="s">
        <v>253</v>
      </c>
      <c r="D3561" s="250" t="s">
        <v>236</v>
      </c>
      <c r="E3561" s="251" t="s">
        <v>498</v>
      </c>
      <c r="F3561" s="0" t="n">
        <v>32.46</v>
      </c>
    </row>
    <row r="3562" customFormat="false" ht="15" hidden="false" customHeight="false" outlineLevel="0" collapsed="false">
      <c r="A3562" s="250" t="n">
        <v>11552</v>
      </c>
      <c r="B3562" s="250" t="s">
        <v>6756</v>
      </c>
      <c r="C3562" s="250" t="s">
        <v>253</v>
      </c>
      <c r="D3562" s="250" t="s">
        <v>236</v>
      </c>
      <c r="E3562" s="251" t="s">
        <v>3449</v>
      </c>
      <c r="F3562" s="0" t="n">
        <v>128.51</v>
      </c>
    </row>
    <row r="3563" customFormat="false" ht="15" hidden="false" customHeight="false" outlineLevel="0" collapsed="false">
      <c r="A3563" s="250" t="n">
        <v>40598</v>
      </c>
      <c r="B3563" s="250" t="s">
        <v>6757</v>
      </c>
      <c r="C3563" s="250" t="s">
        <v>352</v>
      </c>
      <c r="D3563" s="250" t="s">
        <v>244</v>
      </c>
      <c r="E3563" s="251" t="s">
        <v>6758</v>
      </c>
      <c r="F3563" s="0" t="n">
        <v>1363.5</v>
      </c>
    </row>
    <row r="3564" customFormat="false" ht="15" hidden="false" customHeight="false" outlineLevel="0" collapsed="false">
      <c r="A3564" s="250" t="n">
        <v>39029</v>
      </c>
      <c r="B3564" s="250" t="s">
        <v>6759</v>
      </c>
      <c r="C3564" s="250" t="s">
        <v>253</v>
      </c>
      <c r="D3564" s="250" t="s">
        <v>236</v>
      </c>
      <c r="E3564" s="251" t="s">
        <v>2309</v>
      </c>
      <c r="F3564" s="0" t="n">
        <v>4.56</v>
      </c>
    </row>
    <row r="3565" customFormat="false" ht="15" hidden="false" customHeight="false" outlineLevel="0" collapsed="false">
      <c r="A3565" s="250" t="n">
        <v>39028</v>
      </c>
      <c r="B3565" s="250" t="s">
        <v>6760</v>
      </c>
      <c r="C3565" s="250" t="s">
        <v>253</v>
      </c>
      <c r="D3565" s="250" t="s">
        <v>236</v>
      </c>
      <c r="E3565" s="251" t="s">
        <v>5781</v>
      </c>
      <c r="F3565" s="0" t="n">
        <v>19.78</v>
      </c>
    </row>
    <row r="3566" customFormat="false" ht="15" hidden="false" customHeight="false" outlineLevel="0" collapsed="false">
      <c r="A3566" s="250" t="n">
        <v>39328</v>
      </c>
      <c r="B3566" s="250" t="s">
        <v>6761</v>
      </c>
      <c r="C3566" s="250" t="s">
        <v>253</v>
      </c>
      <c r="D3566" s="250" t="s">
        <v>236</v>
      </c>
      <c r="E3566" s="251" t="s">
        <v>5875</v>
      </c>
      <c r="F3566" s="0" t="n">
        <v>123.36</v>
      </c>
    </row>
    <row r="3567" customFormat="false" ht="15" hidden="false" customHeight="false" outlineLevel="0" collapsed="false">
      <c r="A3567" s="250" t="n">
        <v>38541</v>
      </c>
      <c r="B3567" s="250" t="s">
        <v>6762</v>
      </c>
      <c r="C3567" s="250" t="s">
        <v>232</v>
      </c>
      <c r="D3567" s="250" t="s">
        <v>244</v>
      </c>
      <c r="E3567" s="251" t="s">
        <v>6763</v>
      </c>
      <c r="F3567" s="0" t="n">
        <v>34.8</v>
      </c>
    </row>
    <row r="3568" customFormat="false" ht="15" hidden="false" customHeight="false" outlineLevel="0" collapsed="false">
      <c r="A3568" s="250" t="n">
        <v>38542</v>
      </c>
      <c r="B3568" s="250" t="s">
        <v>6764</v>
      </c>
      <c r="C3568" s="250" t="s">
        <v>232</v>
      </c>
      <c r="D3568" s="250" t="s">
        <v>244</v>
      </c>
      <c r="E3568" s="251" t="s">
        <v>6765</v>
      </c>
      <c r="F3568" s="0" t="n">
        <v>74.77</v>
      </c>
    </row>
    <row r="3569" customFormat="false" ht="15" hidden="false" customHeight="false" outlineLevel="0" collapsed="false">
      <c r="A3569" s="250" t="n">
        <v>38543</v>
      </c>
      <c r="B3569" s="250" t="s">
        <v>6766</v>
      </c>
      <c r="C3569" s="250" t="s">
        <v>232</v>
      </c>
      <c r="D3569" s="250" t="s">
        <v>244</v>
      </c>
      <c r="E3569" s="251" t="s">
        <v>6767</v>
      </c>
      <c r="F3569" s="0" t="n">
        <v>118.45</v>
      </c>
    </row>
    <row r="3570" customFormat="false" ht="15" hidden="false" customHeight="false" outlineLevel="0" collapsed="false">
      <c r="A3570" s="250" t="n">
        <v>40406</v>
      </c>
      <c r="B3570" s="250" t="s">
        <v>6768</v>
      </c>
      <c r="C3570" s="250" t="s">
        <v>232</v>
      </c>
      <c r="D3570" s="250" t="s">
        <v>244</v>
      </c>
      <c r="E3570" s="251" t="s">
        <v>6769</v>
      </c>
      <c r="F3570" s="0" t="n">
        <v>105.84</v>
      </c>
    </row>
    <row r="3571" customFormat="false" ht="15" hidden="false" customHeight="false" outlineLevel="0" collapsed="false">
      <c r="A3571" s="250" t="n">
        <v>40789</v>
      </c>
      <c r="B3571" s="250" t="s">
        <v>6770</v>
      </c>
      <c r="C3571" s="250" t="s">
        <v>232</v>
      </c>
      <c r="D3571" s="250" t="s">
        <v>244</v>
      </c>
      <c r="E3571" s="251" t="s">
        <v>6771</v>
      </c>
      <c r="F3571" s="0" t="n">
        <v>123.49</v>
      </c>
    </row>
    <row r="3572" customFormat="false" ht="15" hidden="false" customHeight="false" outlineLevel="0" collapsed="false">
      <c r="A3572" s="250" t="n">
        <v>40791</v>
      </c>
      <c r="B3572" s="250" t="s">
        <v>6772</v>
      </c>
      <c r="C3572" s="250" t="s">
        <v>232</v>
      </c>
      <c r="D3572" s="250" t="s">
        <v>244</v>
      </c>
      <c r="E3572" s="251" t="s">
        <v>6773</v>
      </c>
      <c r="F3572" s="0" t="n">
        <v>192.08</v>
      </c>
    </row>
    <row r="3573" customFormat="false" ht="15" hidden="false" customHeight="false" outlineLevel="0" collapsed="false">
      <c r="A3573" s="250" t="n">
        <v>11651</v>
      </c>
      <c r="B3573" s="250" t="s">
        <v>6774</v>
      </c>
      <c r="C3573" s="250" t="s">
        <v>232</v>
      </c>
      <c r="D3573" s="250" t="s">
        <v>244</v>
      </c>
      <c r="E3573" s="251" t="s">
        <v>6775</v>
      </c>
      <c r="F3573" s="0" t="n">
        <v>355.67</v>
      </c>
    </row>
    <row r="3574" customFormat="false" ht="15" hidden="false" customHeight="false" outlineLevel="0" collapsed="false">
      <c r="A3574" s="250" t="n">
        <v>40435</v>
      </c>
      <c r="B3574" s="250" t="s">
        <v>6776</v>
      </c>
      <c r="C3574" s="250" t="s">
        <v>232</v>
      </c>
      <c r="D3574" s="250" t="s">
        <v>244</v>
      </c>
      <c r="E3574" s="251" t="s">
        <v>6777</v>
      </c>
      <c r="F3574" s="0" t="n">
        <v>225.26</v>
      </c>
    </row>
    <row r="3575" customFormat="false" ht="15" hidden="false" customHeight="false" outlineLevel="0" collapsed="false">
      <c r="A3575" s="250" t="n">
        <v>39012</v>
      </c>
      <c r="B3575" s="250" t="s">
        <v>6778</v>
      </c>
      <c r="C3575" s="250" t="s">
        <v>232</v>
      </c>
      <c r="D3575" s="250" t="s">
        <v>244</v>
      </c>
      <c r="E3575" s="251" t="s">
        <v>6779</v>
      </c>
      <c r="F3575" s="0" t="n">
        <v>396.69</v>
      </c>
    </row>
    <row r="3576" customFormat="false" ht="15" hidden="false" customHeight="false" outlineLevel="0" collapsed="false">
      <c r="A3576" s="250" t="n">
        <v>13617</v>
      </c>
      <c r="B3576" s="250" t="s">
        <v>6780</v>
      </c>
      <c r="C3576" s="250" t="s">
        <v>232</v>
      </c>
      <c r="D3576" s="250" t="s">
        <v>236</v>
      </c>
      <c r="E3576" s="251" t="s">
        <v>6781</v>
      </c>
      <c r="F3576" s="0" t="n">
        <v>15.71</v>
      </c>
    </row>
    <row r="3577" customFormat="false" ht="15" hidden="false" customHeight="false" outlineLevel="0" collapsed="false">
      <c r="A3577" s="250" t="n">
        <v>35274</v>
      </c>
      <c r="B3577" s="250" t="s">
        <v>6782</v>
      </c>
      <c r="C3577" s="250" t="s">
        <v>253</v>
      </c>
      <c r="D3577" s="250" t="s">
        <v>236</v>
      </c>
      <c r="E3577" s="251" t="s">
        <v>6783</v>
      </c>
      <c r="F3577" s="0" t="n">
        <v>2779.11</v>
      </c>
    </row>
    <row r="3578" customFormat="false" ht="15" hidden="false" customHeight="false" outlineLevel="0" collapsed="false">
      <c r="A3578" s="250" t="n">
        <v>35275</v>
      </c>
      <c r="B3578" s="250" t="s">
        <v>6784</v>
      </c>
      <c r="C3578" s="250" t="s">
        <v>253</v>
      </c>
      <c r="D3578" s="250" t="s">
        <v>236</v>
      </c>
      <c r="E3578" s="251" t="s">
        <v>6785</v>
      </c>
      <c r="F3578" s="0" t="n">
        <v>10.07</v>
      </c>
    </row>
    <row r="3579" customFormat="false" ht="15" hidden="false" customHeight="false" outlineLevel="0" collapsed="false">
      <c r="A3579" s="250" t="n">
        <v>35276</v>
      </c>
      <c r="B3579" s="250" t="s">
        <v>6786</v>
      </c>
      <c r="C3579" s="250" t="s">
        <v>253</v>
      </c>
      <c r="D3579" s="250" t="s">
        <v>236</v>
      </c>
      <c r="E3579" s="251" t="s">
        <v>6787</v>
      </c>
      <c r="F3579" s="0" t="n">
        <v>13.98</v>
      </c>
    </row>
    <row r="3580" customFormat="false" ht="15" hidden="false" customHeight="false" outlineLevel="0" collapsed="false">
      <c r="A3580" s="250" t="n">
        <v>38386</v>
      </c>
      <c r="B3580" s="250" t="s">
        <v>6788</v>
      </c>
      <c r="C3580" s="250" t="s">
        <v>232</v>
      </c>
      <c r="D3580" s="250" t="s">
        <v>236</v>
      </c>
      <c r="E3580" s="251" t="s">
        <v>2273</v>
      </c>
      <c r="F3580" s="0" t="n">
        <v>17.75</v>
      </c>
    </row>
    <row r="3581" customFormat="false" ht="15" hidden="false" customHeight="false" outlineLevel="0" collapsed="false">
      <c r="A3581" s="250" t="n">
        <v>11091</v>
      </c>
      <c r="B3581" s="250" t="s">
        <v>6789</v>
      </c>
      <c r="C3581" s="250" t="s">
        <v>232</v>
      </c>
      <c r="D3581" s="250" t="s">
        <v>236</v>
      </c>
      <c r="E3581" s="251" t="s">
        <v>6790</v>
      </c>
      <c r="F3581" s="0" t="n">
        <v>20.36</v>
      </c>
    </row>
    <row r="3582" customFormat="false" ht="15" hidden="false" customHeight="false" outlineLevel="0" collapsed="false">
      <c r="A3582" s="250" t="n">
        <v>37586</v>
      </c>
      <c r="B3582" s="250" t="s">
        <v>6791</v>
      </c>
      <c r="C3582" s="250" t="s">
        <v>4385</v>
      </c>
      <c r="D3582" s="250" t="s">
        <v>244</v>
      </c>
      <c r="E3582" s="251" t="s">
        <v>6792</v>
      </c>
      <c r="F3582" s="0" t="n">
        <v>192.8</v>
      </c>
    </row>
    <row r="3583" customFormat="false" ht="15" hidden="false" customHeight="false" outlineLevel="0" collapsed="false">
      <c r="A3583" s="250" t="n">
        <v>37395</v>
      </c>
      <c r="B3583" s="250" t="s">
        <v>6793</v>
      </c>
      <c r="C3583" s="250" t="s">
        <v>4385</v>
      </c>
      <c r="D3583" s="250" t="s">
        <v>244</v>
      </c>
      <c r="E3583" s="251" t="s">
        <v>6794</v>
      </c>
      <c r="F3583" s="0" t="n">
        <v>336.04</v>
      </c>
    </row>
    <row r="3584" customFormat="false" ht="15" hidden="false" customHeight="false" outlineLevel="0" collapsed="false">
      <c r="A3584" s="250" t="n">
        <v>14147</v>
      </c>
      <c r="B3584" s="250" t="s">
        <v>6795</v>
      </c>
      <c r="C3584" s="250" t="s">
        <v>4385</v>
      </c>
      <c r="D3584" s="250" t="s">
        <v>244</v>
      </c>
      <c r="E3584" s="251" t="s">
        <v>5860</v>
      </c>
      <c r="F3584" s="0" t="n">
        <v>282.08</v>
      </c>
    </row>
    <row r="3585" customFormat="false" ht="15" hidden="false" customHeight="false" outlineLevel="0" collapsed="false">
      <c r="A3585" s="250" t="n">
        <v>37396</v>
      </c>
      <c r="B3585" s="250" t="s">
        <v>6796</v>
      </c>
      <c r="C3585" s="250" t="s">
        <v>4385</v>
      </c>
      <c r="D3585" s="250" t="s">
        <v>244</v>
      </c>
      <c r="E3585" s="251" t="s">
        <v>6797</v>
      </c>
      <c r="F3585" s="0" t="n">
        <v>453.17</v>
      </c>
    </row>
    <row r="3586" customFormat="false" ht="15" hidden="false" customHeight="false" outlineLevel="0" collapsed="false">
      <c r="A3586" s="250" t="n">
        <v>37397</v>
      </c>
      <c r="B3586" s="250" t="s">
        <v>6798</v>
      </c>
      <c r="C3586" s="250" t="s">
        <v>4385</v>
      </c>
      <c r="D3586" s="250" t="s">
        <v>244</v>
      </c>
      <c r="E3586" s="251" t="s">
        <v>6799</v>
      </c>
      <c r="F3586" s="0" t="n">
        <v>13.22</v>
      </c>
    </row>
    <row r="3587" customFormat="false" ht="15" hidden="false" customHeight="false" outlineLevel="0" collapsed="false">
      <c r="A3587" s="250" t="n">
        <v>43606</v>
      </c>
      <c r="B3587" s="250" t="s">
        <v>6800</v>
      </c>
      <c r="C3587" s="250" t="s">
        <v>232</v>
      </c>
      <c r="D3587" s="250" t="s">
        <v>236</v>
      </c>
      <c r="E3587" s="251" t="s">
        <v>1633</v>
      </c>
      <c r="F3587" s="0" t="n">
        <v>9.62</v>
      </c>
    </row>
    <row r="3588" customFormat="false" ht="15" hidden="false" customHeight="false" outlineLevel="0" collapsed="false">
      <c r="A3588" s="250" t="n">
        <v>444</v>
      </c>
      <c r="B3588" s="250" t="s">
        <v>6801</v>
      </c>
      <c r="C3588" s="250" t="s">
        <v>232</v>
      </c>
      <c r="D3588" s="250" t="s">
        <v>236</v>
      </c>
      <c r="E3588" s="251" t="s">
        <v>6802</v>
      </c>
      <c r="F3588" s="0" t="n">
        <v>29.9</v>
      </c>
    </row>
    <row r="3589" customFormat="false" ht="15" hidden="false" customHeight="false" outlineLevel="0" collapsed="false">
      <c r="A3589" s="250" t="n">
        <v>445</v>
      </c>
      <c r="B3589" s="250" t="s">
        <v>6803</v>
      </c>
      <c r="C3589" s="250" t="s">
        <v>232</v>
      </c>
      <c r="D3589" s="250" t="s">
        <v>236</v>
      </c>
      <c r="E3589" s="251" t="s">
        <v>6804</v>
      </c>
      <c r="F3589" s="0" t="n">
        <v>26.98</v>
      </c>
    </row>
    <row r="3590" customFormat="false" ht="15" hidden="false" customHeight="false" outlineLevel="0" collapsed="false">
      <c r="A3590" s="250" t="n">
        <v>4783</v>
      </c>
      <c r="B3590" s="250" t="s">
        <v>6805</v>
      </c>
      <c r="C3590" s="250" t="s">
        <v>575</v>
      </c>
      <c r="D3590" s="250" t="s">
        <v>233</v>
      </c>
      <c r="E3590" s="251" t="s">
        <v>960</v>
      </c>
      <c r="F3590" s="0" t="n">
        <v>28.91</v>
      </c>
    </row>
    <row r="3591" customFormat="false" ht="15" hidden="false" customHeight="false" outlineLevel="0" collapsed="false">
      <c r="A3591" s="250" t="n">
        <v>41079</v>
      </c>
      <c r="B3591" s="250" t="s">
        <v>6806</v>
      </c>
      <c r="C3591" s="250" t="s">
        <v>578</v>
      </c>
      <c r="D3591" s="250" t="s">
        <v>236</v>
      </c>
      <c r="E3591" s="251" t="s">
        <v>962</v>
      </c>
      <c r="F3591" s="0" t="n">
        <v>69.05</v>
      </c>
    </row>
    <row r="3592" customFormat="false" ht="15" hidden="false" customHeight="false" outlineLevel="0" collapsed="false">
      <c r="A3592" s="250" t="n">
        <v>12874</v>
      </c>
      <c r="B3592" s="250" t="s">
        <v>6807</v>
      </c>
      <c r="C3592" s="250" t="s">
        <v>575</v>
      </c>
      <c r="D3592" s="250" t="s">
        <v>236</v>
      </c>
      <c r="E3592" s="251" t="s">
        <v>6808</v>
      </c>
      <c r="F3592" s="0" t="n">
        <v>75.5</v>
      </c>
    </row>
    <row r="3593" customFormat="false" ht="15" hidden="false" customHeight="false" outlineLevel="0" collapsed="false">
      <c r="A3593" s="250" t="n">
        <v>41082</v>
      </c>
      <c r="B3593" s="250" t="s">
        <v>6809</v>
      </c>
      <c r="C3593" s="250" t="s">
        <v>578</v>
      </c>
      <c r="D3593" s="250" t="s">
        <v>236</v>
      </c>
      <c r="E3593" s="251" t="s">
        <v>6810</v>
      </c>
      <c r="F3593" s="0" t="n">
        <v>59.13</v>
      </c>
    </row>
    <row r="3594" customFormat="false" ht="15" hidden="false" customHeight="false" outlineLevel="0" collapsed="false">
      <c r="A3594" s="250" t="n">
        <v>4785</v>
      </c>
      <c r="B3594" s="250" t="s">
        <v>6811</v>
      </c>
      <c r="C3594" s="250" t="s">
        <v>575</v>
      </c>
      <c r="D3594" s="250" t="s">
        <v>236</v>
      </c>
      <c r="E3594" s="251" t="s">
        <v>2479</v>
      </c>
      <c r="F3594" s="0" t="n">
        <v>59.13</v>
      </c>
    </row>
    <row r="3595" customFormat="false" ht="15" hidden="false" customHeight="false" outlineLevel="0" collapsed="false">
      <c r="A3595" s="250" t="n">
        <v>41081</v>
      </c>
      <c r="B3595" s="250" t="s">
        <v>6812</v>
      </c>
      <c r="C3595" s="250" t="s">
        <v>578</v>
      </c>
      <c r="D3595" s="250" t="s">
        <v>236</v>
      </c>
      <c r="E3595" s="251" t="s">
        <v>6813</v>
      </c>
      <c r="F3595" s="0" t="n">
        <v>59.13</v>
      </c>
    </row>
    <row r="3596" customFormat="false" ht="15" hidden="false" customHeight="false" outlineLevel="0" collapsed="false">
      <c r="A3596" s="250" t="n">
        <v>4801</v>
      </c>
      <c r="B3596" s="250" t="s">
        <v>6814</v>
      </c>
      <c r="C3596" s="250" t="s">
        <v>243</v>
      </c>
      <c r="D3596" s="250" t="s">
        <v>236</v>
      </c>
      <c r="E3596" s="251" t="s">
        <v>6815</v>
      </c>
      <c r="F3596" s="0" t="n">
        <v>64.51</v>
      </c>
    </row>
    <row r="3597" customFormat="false" ht="15" hidden="false" customHeight="false" outlineLevel="0" collapsed="false">
      <c r="A3597" s="250" t="n">
        <v>4794</v>
      </c>
      <c r="B3597" s="250" t="s">
        <v>6816</v>
      </c>
      <c r="C3597" s="250" t="s">
        <v>243</v>
      </c>
      <c r="D3597" s="250" t="s">
        <v>236</v>
      </c>
      <c r="E3597" s="251" t="s">
        <v>6817</v>
      </c>
      <c r="F3597" s="0" t="n">
        <v>66.3</v>
      </c>
    </row>
    <row r="3598" customFormat="false" ht="15" hidden="false" customHeight="false" outlineLevel="0" collapsed="false">
      <c r="A3598" s="250" t="n">
        <v>4796</v>
      </c>
      <c r="B3598" s="250" t="s">
        <v>6818</v>
      </c>
      <c r="C3598" s="250" t="s">
        <v>243</v>
      </c>
      <c r="D3598" s="250" t="s">
        <v>236</v>
      </c>
      <c r="E3598" s="251" t="s">
        <v>6819</v>
      </c>
      <c r="F3598" s="0" t="n">
        <v>63.97</v>
      </c>
    </row>
    <row r="3599" customFormat="false" ht="15" hidden="false" customHeight="false" outlineLevel="0" collapsed="false">
      <c r="A3599" s="250" t="n">
        <v>4800</v>
      </c>
      <c r="B3599" s="250" t="s">
        <v>6820</v>
      </c>
      <c r="C3599" s="250" t="s">
        <v>243</v>
      </c>
      <c r="D3599" s="250" t="s">
        <v>236</v>
      </c>
      <c r="E3599" s="251" t="s">
        <v>6821</v>
      </c>
      <c r="F3599" s="0" t="n">
        <v>61.82</v>
      </c>
    </row>
    <row r="3600" customFormat="false" ht="15" hidden="false" customHeight="false" outlineLevel="0" collapsed="false">
      <c r="A3600" s="250" t="n">
        <v>4795</v>
      </c>
      <c r="B3600" s="250" t="s">
        <v>6822</v>
      </c>
      <c r="C3600" s="250" t="s">
        <v>243</v>
      </c>
      <c r="D3600" s="250" t="s">
        <v>236</v>
      </c>
      <c r="E3600" s="251" t="s">
        <v>6823</v>
      </c>
      <c r="F3600" s="0" t="n">
        <v>81.09</v>
      </c>
    </row>
    <row r="3601" customFormat="false" ht="15" hidden="false" customHeight="false" outlineLevel="0" collapsed="false">
      <c r="A3601" s="250" t="n">
        <v>39694</v>
      </c>
      <c r="B3601" s="250" t="s">
        <v>6824</v>
      </c>
      <c r="C3601" s="250" t="s">
        <v>243</v>
      </c>
      <c r="D3601" s="250" t="s">
        <v>236</v>
      </c>
      <c r="E3601" s="251" t="s">
        <v>6825</v>
      </c>
      <c r="F3601" s="0" t="n">
        <v>93.96</v>
      </c>
    </row>
    <row r="3602" customFormat="false" ht="15" hidden="false" customHeight="false" outlineLevel="0" collapsed="false">
      <c r="A3602" s="250" t="n">
        <v>1292</v>
      </c>
      <c r="B3602" s="250" t="s">
        <v>6826</v>
      </c>
      <c r="C3602" s="250" t="s">
        <v>243</v>
      </c>
      <c r="D3602" s="250" t="s">
        <v>236</v>
      </c>
      <c r="E3602" s="251" t="s">
        <v>6827</v>
      </c>
      <c r="F3602" s="0" t="n">
        <v>55.89</v>
      </c>
    </row>
    <row r="3603" customFormat="false" ht="15" hidden="false" customHeight="false" outlineLevel="0" collapsed="false">
      <c r="A3603" s="250" t="n">
        <v>1287</v>
      </c>
      <c r="B3603" s="250" t="s">
        <v>6828</v>
      </c>
      <c r="C3603" s="250" t="s">
        <v>243</v>
      </c>
      <c r="D3603" s="250" t="s">
        <v>233</v>
      </c>
      <c r="E3603" s="251" t="s">
        <v>892</v>
      </c>
      <c r="F3603" s="0" t="n">
        <v>108.42</v>
      </c>
    </row>
    <row r="3604" customFormat="false" ht="15" hidden="false" customHeight="false" outlineLevel="0" collapsed="false">
      <c r="A3604" s="250" t="n">
        <v>1297</v>
      </c>
      <c r="B3604" s="250" t="s">
        <v>6829</v>
      </c>
      <c r="C3604" s="250" t="s">
        <v>243</v>
      </c>
      <c r="D3604" s="250" t="s">
        <v>236</v>
      </c>
      <c r="E3604" s="251" t="s">
        <v>6830</v>
      </c>
      <c r="F3604" s="0" t="n">
        <v>53</v>
      </c>
    </row>
    <row r="3605" customFormat="false" ht="15" hidden="false" customHeight="false" outlineLevel="0" collapsed="false">
      <c r="A3605" s="250" t="n">
        <v>4786</v>
      </c>
      <c r="B3605" s="250" t="s">
        <v>6831</v>
      </c>
      <c r="C3605" s="250" t="s">
        <v>243</v>
      </c>
      <c r="D3605" s="250" t="s">
        <v>244</v>
      </c>
      <c r="E3605" s="251" t="s">
        <v>6832</v>
      </c>
      <c r="F3605" s="0" t="n">
        <v>169.97</v>
      </c>
    </row>
    <row r="3606" customFormat="false" ht="15" hidden="false" customHeight="false" outlineLevel="0" collapsed="false">
      <c r="A3606" s="250" t="n">
        <v>10840</v>
      </c>
      <c r="B3606" s="250" t="s">
        <v>6833</v>
      </c>
      <c r="C3606" s="250" t="s">
        <v>243</v>
      </c>
      <c r="D3606" s="250" t="s">
        <v>244</v>
      </c>
      <c r="E3606" s="251" t="s">
        <v>5938</v>
      </c>
      <c r="F3606" s="0" t="n">
        <v>57.34</v>
      </c>
    </row>
    <row r="3607" customFormat="false" ht="15" hidden="false" customHeight="false" outlineLevel="0" collapsed="false">
      <c r="A3607" s="250" t="n">
        <v>10841</v>
      </c>
      <c r="B3607" s="250" t="s">
        <v>6834</v>
      </c>
      <c r="C3607" s="250" t="s">
        <v>243</v>
      </c>
      <c r="D3607" s="250" t="s">
        <v>244</v>
      </c>
      <c r="E3607" s="251" t="s">
        <v>6835</v>
      </c>
      <c r="F3607" s="0" t="n">
        <v>14.08</v>
      </c>
    </row>
    <row r="3608" customFormat="false" ht="15" hidden="false" customHeight="false" outlineLevel="0" collapsed="false">
      <c r="A3608" s="250" t="n">
        <v>44540</v>
      </c>
      <c r="B3608" s="250" t="s">
        <v>6836</v>
      </c>
      <c r="C3608" s="250" t="s">
        <v>243</v>
      </c>
      <c r="D3608" s="250" t="s">
        <v>244</v>
      </c>
      <c r="E3608" s="251" t="s">
        <v>6837</v>
      </c>
      <c r="F3608" s="0" t="n">
        <v>2489.83</v>
      </c>
    </row>
    <row r="3609" customFormat="false" ht="15" hidden="false" customHeight="false" outlineLevel="0" collapsed="false">
      <c r="A3609" s="250" t="n">
        <v>10842</v>
      </c>
      <c r="B3609" s="250" t="s">
        <v>6838</v>
      </c>
      <c r="C3609" s="250" t="s">
        <v>243</v>
      </c>
      <c r="D3609" s="250" t="s">
        <v>244</v>
      </c>
      <c r="E3609" s="251" t="s">
        <v>6839</v>
      </c>
      <c r="F3609" s="0" t="n">
        <v>72.02</v>
      </c>
    </row>
    <row r="3610" customFormat="false" ht="15" hidden="false" customHeight="false" outlineLevel="0" collapsed="false">
      <c r="A3610" s="250" t="n">
        <v>21108</v>
      </c>
      <c r="B3610" s="250" t="s">
        <v>6840</v>
      </c>
      <c r="C3610" s="250" t="s">
        <v>243</v>
      </c>
      <c r="D3610" s="250" t="s">
        <v>236</v>
      </c>
      <c r="E3610" s="251" t="s">
        <v>6841</v>
      </c>
      <c r="F3610" s="0" t="n">
        <v>77.44</v>
      </c>
    </row>
    <row r="3611" customFormat="false" ht="15" hidden="false" customHeight="false" outlineLevel="0" collapsed="false">
      <c r="A3611" s="250" t="n">
        <v>38180</v>
      </c>
      <c r="B3611" s="250" t="s">
        <v>6842</v>
      </c>
      <c r="C3611" s="250" t="s">
        <v>243</v>
      </c>
      <c r="D3611" s="250" t="s">
        <v>236</v>
      </c>
      <c r="E3611" s="251" t="s">
        <v>6843</v>
      </c>
      <c r="F3611" s="0" t="n">
        <v>61.73</v>
      </c>
    </row>
    <row r="3612" customFormat="false" ht="15" hidden="false" customHeight="false" outlineLevel="0" collapsed="false">
      <c r="A3612" s="250" t="n">
        <v>40648</v>
      </c>
      <c r="B3612" s="250" t="s">
        <v>6844</v>
      </c>
      <c r="C3612" s="250" t="s">
        <v>243</v>
      </c>
      <c r="D3612" s="250" t="s">
        <v>244</v>
      </c>
      <c r="E3612" s="251" t="s">
        <v>6845</v>
      </c>
      <c r="F3612" s="0" t="n">
        <v>107.2</v>
      </c>
    </row>
    <row r="3613" customFormat="false" ht="15" hidden="false" customHeight="false" outlineLevel="0" collapsed="false">
      <c r="A3613" s="250" t="n">
        <v>40649</v>
      </c>
      <c r="B3613" s="250" t="s">
        <v>6846</v>
      </c>
      <c r="C3613" s="250" t="s">
        <v>243</v>
      </c>
      <c r="D3613" s="250" t="s">
        <v>244</v>
      </c>
      <c r="E3613" s="251" t="s">
        <v>6847</v>
      </c>
      <c r="F3613" s="0" t="n">
        <v>18.6</v>
      </c>
    </row>
    <row r="3614" customFormat="false" ht="15" hidden="false" customHeight="false" outlineLevel="0" collapsed="false">
      <c r="A3614" s="250" t="n">
        <v>40650</v>
      </c>
      <c r="B3614" s="250" t="s">
        <v>6848</v>
      </c>
      <c r="C3614" s="250" t="s">
        <v>243</v>
      </c>
      <c r="D3614" s="250" t="s">
        <v>244</v>
      </c>
      <c r="E3614" s="251" t="s">
        <v>6849</v>
      </c>
      <c r="F3614" s="0" t="n">
        <v>1.17</v>
      </c>
    </row>
    <row r="3615" customFormat="false" ht="15" hidden="false" customHeight="false" outlineLevel="0" collapsed="false">
      <c r="A3615" s="250" t="n">
        <v>40651</v>
      </c>
      <c r="B3615" s="250" t="s">
        <v>6850</v>
      </c>
      <c r="C3615" s="250" t="s">
        <v>243</v>
      </c>
      <c r="D3615" s="250" t="s">
        <v>244</v>
      </c>
      <c r="E3615" s="251" t="s">
        <v>6851</v>
      </c>
      <c r="F3615" s="0" t="n">
        <v>1.15</v>
      </c>
    </row>
    <row r="3616" customFormat="false" ht="15" hidden="false" customHeight="false" outlineLevel="0" collapsed="false">
      <c r="A3616" s="250" t="n">
        <v>40652</v>
      </c>
      <c r="B3616" s="250" t="s">
        <v>6852</v>
      </c>
      <c r="C3616" s="250" t="s">
        <v>243</v>
      </c>
      <c r="D3616" s="250" t="s">
        <v>244</v>
      </c>
      <c r="E3616" s="251" t="s">
        <v>6853</v>
      </c>
      <c r="F3616" s="0" t="n">
        <v>11092.24</v>
      </c>
    </row>
    <row r="3617" customFormat="false" ht="15" hidden="false" customHeight="false" outlineLevel="0" collapsed="false">
      <c r="A3617" s="250" t="n">
        <v>40647</v>
      </c>
      <c r="B3617" s="250" t="s">
        <v>6854</v>
      </c>
      <c r="C3617" s="250" t="s">
        <v>243</v>
      </c>
      <c r="D3617" s="250" t="s">
        <v>244</v>
      </c>
      <c r="E3617" s="251" t="s">
        <v>6855</v>
      </c>
      <c r="F3617" s="0" t="n">
        <v>6.38</v>
      </c>
    </row>
    <row r="3618" customFormat="false" ht="15" hidden="false" customHeight="false" outlineLevel="0" collapsed="false">
      <c r="A3618" s="250" t="n">
        <v>40653</v>
      </c>
      <c r="B3618" s="250" t="s">
        <v>6856</v>
      </c>
      <c r="C3618" s="250" t="s">
        <v>243</v>
      </c>
      <c r="D3618" s="250" t="s">
        <v>244</v>
      </c>
      <c r="E3618" s="251" t="s">
        <v>6857</v>
      </c>
      <c r="F3618" s="0" t="n">
        <v>6.38</v>
      </c>
    </row>
    <row r="3619" customFormat="false" ht="15" hidden="false" customHeight="false" outlineLevel="0" collapsed="false">
      <c r="A3619" s="250" t="n">
        <v>36178</v>
      </c>
      <c r="B3619" s="250" t="s">
        <v>6858</v>
      </c>
      <c r="C3619" s="250" t="s">
        <v>232</v>
      </c>
      <c r="D3619" s="250" t="s">
        <v>236</v>
      </c>
      <c r="E3619" s="251" t="s">
        <v>6859</v>
      </c>
      <c r="F3619" s="0" t="n">
        <v>6.48</v>
      </c>
    </row>
    <row r="3620" customFormat="false" ht="15" hidden="false" customHeight="false" outlineLevel="0" collapsed="false">
      <c r="A3620" s="250" t="n">
        <v>38195</v>
      </c>
      <c r="B3620" s="250" t="s">
        <v>6860</v>
      </c>
      <c r="C3620" s="250" t="s">
        <v>243</v>
      </c>
      <c r="D3620" s="250" t="s">
        <v>236</v>
      </c>
      <c r="E3620" s="251" t="s">
        <v>6861</v>
      </c>
      <c r="F3620" s="0" t="n">
        <v>5.34</v>
      </c>
    </row>
    <row r="3621" customFormat="false" ht="15" hidden="false" customHeight="false" outlineLevel="0" collapsed="false">
      <c r="A3621" s="250" t="n">
        <v>38181</v>
      </c>
      <c r="B3621" s="250" t="s">
        <v>6862</v>
      </c>
      <c r="C3621" s="250" t="s">
        <v>243</v>
      </c>
      <c r="D3621" s="250" t="s">
        <v>236</v>
      </c>
      <c r="E3621" s="251" t="s">
        <v>6863</v>
      </c>
      <c r="F3621" s="0" t="n">
        <v>5.02</v>
      </c>
    </row>
    <row r="3622" customFormat="false" ht="15" hidden="false" customHeight="false" outlineLevel="0" collapsed="false">
      <c r="A3622" s="250" t="n">
        <v>38182</v>
      </c>
      <c r="B3622" s="250" t="s">
        <v>6864</v>
      </c>
      <c r="C3622" s="250" t="s">
        <v>243</v>
      </c>
      <c r="D3622" s="250" t="s">
        <v>236</v>
      </c>
      <c r="E3622" s="251" t="s">
        <v>6865</v>
      </c>
      <c r="F3622" s="0" t="n">
        <v>5.36</v>
      </c>
    </row>
    <row r="3623" customFormat="false" ht="15" hidden="false" customHeight="false" outlineLevel="0" collapsed="false">
      <c r="A3623" s="250" t="n">
        <v>38186</v>
      </c>
      <c r="B3623" s="250" t="s">
        <v>6866</v>
      </c>
      <c r="C3623" s="250" t="s">
        <v>243</v>
      </c>
      <c r="D3623" s="250" t="s">
        <v>236</v>
      </c>
      <c r="E3623" s="251" t="s">
        <v>6867</v>
      </c>
      <c r="F3623" s="0" t="n">
        <v>5.85</v>
      </c>
    </row>
    <row r="3624" customFormat="false" ht="15" hidden="false" customHeight="false" outlineLevel="0" collapsed="false">
      <c r="A3624" s="250" t="n">
        <v>38185</v>
      </c>
      <c r="B3624" s="250" t="s">
        <v>6868</v>
      </c>
      <c r="C3624" s="250" t="s">
        <v>243</v>
      </c>
      <c r="D3624" s="250" t="s">
        <v>236</v>
      </c>
      <c r="E3624" s="251" t="s">
        <v>6869</v>
      </c>
      <c r="F3624" s="0" t="n">
        <v>5.02</v>
      </c>
    </row>
    <row r="3625" customFormat="false" ht="15" hidden="false" customHeight="false" outlineLevel="0" collapsed="false">
      <c r="A3625" s="250" t="n">
        <v>40654</v>
      </c>
      <c r="B3625" s="250" t="s">
        <v>6870</v>
      </c>
      <c r="C3625" s="250" t="s">
        <v>243</v>
      </c>
      <c r="D3625" s="250" t="s">
        <v>244</v>
      </c>
      <c r="E3625" s="251" t="s">
        <v>6871</v>
      </c>
      <c r="F3625" s="0" t="n">
        <v>5.34</v>
      </c>
    </row>
    <row r="3626" customFormat="false" ht="15" hidden="false" customHeight="false" outlineLevel="0" collapsed="false">
      <c r="A3626" s="250" t="n">
        <v>44541</v>
      </c>
      <c r="B3626" s="250" t="s">
        <v>6872</v>
      </c>
      <c r="C3626" s="250" t="s">
        <v>243</v>
      </c>
      <c r="D3626" s="250" t="s">
        <v>244</v>
      </c>
      <c r="E3626" s="251" t="s">
        <v>6873</v>
      </c>
      <c r="F3626" s="0" t="n">
        <v>5.34</v>
      </c>
    </row>
    <row r="3627" customFormat="false" ht="15" hidden="false" customHeight="false" outlineLevel="0" collapsed="false">
      <c r="A3627" s="250" t="n">
        <v>4822</v>
      </c>
      <c r="B3627" s="250" t="s">
        <v>6874</v>
      </c>
      <c r="C3627" s="250" t="s">
        <v>243</v>
      </c>
      <c r="D3627" s="250" t="s">
        <v>236</v>
      </c>
      <c r="E3627" s="251" t="s">
        <v>6875</v>
      </c>
      <c r="F3627" s="0" t="n">
        <v>5.06</v>
      </c>
    </row>
    <row r="3628" customFormat="false" ht="15" hidden="false" customHeight="false" outlineLevel="0" collapsed="false">
      <c r="A3628" s="250" t="n">
        <v>4818</v>
      </c>
      <c r="B3628" s="250" t="s">
        <v>6876</v>
      </c>
      <c r="C3628" s="250" t="s">
        <v>243</v>
      </c>
      <c r="D3628" s="250" t="s">
        <v>233</v>
      </c>
      <c r="E3628" s="251" t="s">
        <v>6877</v>
      </c>
      <c r="F3628" s="0" t="n">
        <v>5.06</v>
      </c>
    </row>
    <row r="3629" customFormat="false" ht="15" hidden="false" customHeight="false" outlineLevel="0" collapsed="false">
      <c r="A3629" s="250" t="n">
        <v>39567</v>
      </c>
      <c r="B3629" s="250" t="s">
        <v>6878</v>
      </c>
      <c r="C3629" s="250" t="s">
        <v>243</v>
      </c>
      <c r="D3629" s="250" t="s">
        <v>236</v>
      </c>
      <c r="E3629" s="251" t="s">
        <v>6879</v>
      </c>
      <c r="F3629" s="0" t="n">
        <v>3.11</v>
      </c>
    </row>
    <row r="3630" customFormat="false" ht="15" hidden="false" customHeight="false" outlineLevel="0" collapsed="false">
      <c r="A3630" s="250" t="n">
        <v>39566</v>
      </c>
      <c r="B3630" s="250" t="s">
        <v>6880</v>
      </c>
      <c r="C3630" s="250" t="s">
        <v>243</v>
      </c>
      <c r="D3630" s="250" t="s">
        <v>236</v>
      </c>
      <c r="E3630" s="251" t="s">
        <v>6881</v>
      </c>
      <c r="F3630" s="0" t="n">
        <v>1.85</v>
      </c>
    </row>
    <row r="3631" customFormat="false" ht="15" hidden="false" customHeight="false" outlineLevel="0" collapsed="false">
      <c r="A3631" s="250" t="n">
        <v>39416</v>
      </c>
      <c r="B3631" s="250" t="s">
        <v>6882</v>
      </c>
      <c r="C3631" s="250" t="s">
        <v>243</v>
      </c>
      <c r="D3631" s="250" t="s">
        <v>236</v>
      </c>
      <c r="E3631" s="251" t="s">
        <v>6883</v>
      </c>
      <c r="F3631" s="0" t="n">
        <v>1.82</v>
      </c>
    </row>
    <row r="3632" customFormat="false" ht="15" hidden="false" customHeight="false" outlineLevel="0" collapsed="false">
      <c r="A3632" s="250" t="n">
        <v>39417</v>
      </c>
      <c r="B3632" s="250" t="s">
        <v>6884</v>
      </c>
      <c r="C3632" s="250" t="s">
        <v>243</v>
      </c>
      <c r="D3632" s="250" t="s">
        <v>236</v>
      </c>
      <c r="E3632" s="251" t="s">
        <v>6885</v>
      </c>
      <c r="F3632" s="0" t="n">
        <v>10.39</v>
      </c>
    </row>
    <row r="3633" customFormat="false" ht="15" hidden="false" customHeight="false" outlineLevel="0" collapsed="false">
      <c r="A3633" s="250" t="n">
        <v>43742</v>
      </c>
      <c r="B3633" s="250" t="s">
        <v>6886</v>
      </c>
      <c r="C3633" s="250" t="s">
        <v>243</v>
      </c>
      <c r="D3633" s="250" t="s">
        <v>236</v>
      </c>
      <c r="E3633" s="251" t="s">
        <v>6887</v>
      </c>
      <c r="F3633" s="0" t="n">
        <v>29.08</v>
      </c>
    </row>
    <row r="3634" customFormat="false" ht="15" hidden="false" customHeight="false" outlineLevel="0" collapsed="false">
      <c r="A3634" s="250" t="n">
        <v>39414</v>
      </c>
      <c r="B3634" s="250" t="s">
        <v>6888</v>
      </c>
      <c r="C3634" s="250" t="s">
        <v>243</v>
      </c>
      <c r="D3634" s="250" t="s">
        <v>236</v>
      </c>
      <c r="E3634" s="251" t="s">
        <v>4512</v>
      </c>
      <c r="F3634" s="0" t="n">
        <v>8.8</v>
      </c>
    </row>
    <row r="3635" customFormat="false" ht="15" hidden="false" customHeight="false" outlineLevel="0" collapsed="false">
      <c r="A3635" s="250" t="n">
        <v>39415</v>
      </c>
      <c r="B3635" s="250" t="s">
        <v>6889</v>
      </c>
      <c r="C3635" s="250" t="s">
        <v>243</v>
      </c>
      <c r="D3635" s="250" t="s">
        <v>236</v>
      </c>
      <c r="E3635" s="251" t="s">
        <v>6890</v>
      </c>
      <c r="F3635" s="0" t="n">
        <v>134.69</v>
      </c>
    </row>
    <row r="3636" customFormat="false" ht="15" hidden="false" customHeight="false" outlineLevel="0" collapsed="false">
      <c r="A3636" s="250" t="n">
        <v>43740</v>
      </c>
      <c r="B3636" s="250" t="s">
        <v>6891</v>
      </c>
      <c r="C3636" s="250" t="s">
        <v>243</v>
      </c>
      <c r="D3636" s="250" t="s">
        <v>236</v>
      </c>
      <c r="E3636" s="251" t="s">
        <v>6892</v>
      </c>
      <c r="F3636" s="0" t="n">
        <v>60.88</v>
      </c>
    </row>
    <row r="3637" customFormat="false" ht="15" hidden="false" customHeight="false" outlineLevel="0" collapsed="false">
      <c r="A3637" s="250" t="n">
        <v>39412</v>
      </c>
      <c r="B3637" s="250" t="s">
        <v>6893</v>
      </c>
      <c r="C3637" s="250" t="s">
        <v>243</v>
      </c>
      <c r="D3637" s="250" t="s">
        <v>233</v>
      </c>
      <c r="E3637" s="251" t="s">
        <v>1652</v>
      </c>
      <c r="F3637" s="0" t="n">
        <v>3.47</v>
      </c>
    </row>
    <row r="3638" customFormat="false" ht="15" hidden="false" customHeight="false" outlineLevel="0" collapsed="false">
      <c r="A3638" s="250" t="n">
        <v>39413</v>
      </c>
      <c r="B3638" s="250" t="s">
        <v>6894</v>
      </c>
      <c r="C3638" s="250" t="s">
        <v>243</v>
      </c>
      <c r="D3638" s="250" t="s">
        <v>236</v>
      </c>
      <c r="E3638" s="251" t="s">
        <v>6895</v>
      </c>
      <c r="F3638" s="0" t="n">
        <v>4.23</v>
      </c>
    </row>
    <row r="3639" customFormat="false" ht="15" hidden="false" customHeight="false" outlineLevel="0" collapsed="false">
      <c r="A3639" s="250" t="n">
        <v>43741</v>
      </c>
      <c r="B3639" s="250" t="s">
        <v>6896</v>
      </c>
      <c r="C3639" s="250" t="s">
        <v>243</v>
      </c>
      <c r="D3639" s="250" t="s">
        <v>236</v>
      </c>
      <c r="E3639" s="251" t="s">
        <v>3315</v>
      </c>
      <c r="F3639" s="0" t="n">
        <v>4.67</v>
      </c>
    </row>
    <row r="3640" customFormat="false" ht="15" hidden="false" customHeight="false" outlineLevel="0" collapsed="false">
      <c r="A3640" s="250" t="n">
        <v>11062</v>
      </c>
      <c r="B3640" s="250" t="s">
        <v>6897</v>
      </c>
      <c r="C3640" s="250" t="s">
        <v>243</v>
      </c>
      <c r="D3640" s="250" t="s">
        <v>236</v>
      </c>
      <c r="E3640" s="251" t="s">
        <v>6898</v>
      </c>
      <c r="F3640" s="0" t="n">
        <v>2.82</v>
      </c>
    </row>
    <row r="3641" customFormat="false" ht="15" hidden="false" customHeight="false" outlineLevel="0" collapsed="false">
      <c r="A3641" s="250" t="n">
        <v>11063</v>
      </c>
      <c r="B3641" s="250" t="s">
        <v>6899</v>
      </c>
      <c r="C3641" s="250" t="s">
        <v>243</v>
      </c>
      <c r="D3641" s="250" t="s">
        <v>236</v>
      </c>
      <c r="E3641" s="251" t="s">
        <v>6900</v>
      </c>
      <c r="F3641" s="0" t="n">
        <v>4.11</v>
      </c>
    </row>
    <row r="3642" customFormat="false" ht="15" hidden="false" customHeight="false" outlineLevel="0" collapsed="false">
      <c r="A3642" s="250" t="n">
        <v>13521</v>
      </c>
      <c r="B3642" s="250" t="s">
        <v>6901</v>
      </c>
      <c r="C3642" s="250" t="s">
        <v>232</v>
      </c>
      <c r="D3642" s="250" t="s">
        <v>236</v>
      </c>
      <c r="E3642" s="251" t="s">
        <v>6902</v>
      </c>
      <c r="F3642" s="0" t="n">
        <v>4.8</v>
      </c>
    </row>
    <row r="3643" customFormat="false" ht="15" hidden="false" customHeight="false" outlineLevel="0" collapsed="false">
      <c r="A3643" s="250" t="n">
        <v>10851</v>
      </c>
      <c r="B3643" s="250" t="s">
        <v>6903</v>
      </c>
      <c r="C3643" s="250" t="s">
        <v>232</v>
      </c>
      <c r="D3643" s="250" t="s">
        <v>244</v>
      </c>
      <c r="E3643" s="251" t="s">
        <v>6904</v>
      </c>
      <c r="F3643" s="0" t="n">
        <v>5.57</v>
      </c>
    </row>
    <row r="3644" customFormat="false" ht="15" hidden="false" customHeight="false" outlineLevel="0" collapsed="false">
      <c r="A3644" s="250" t="n">
        <v>39515</v>
      </c>
      <c r="B3644" s="250" t="s">
        <v>6905</v>
      </c>
      <c r="C3644" s="250" t="s">
        <v>232</v>
      </c>
      <c r="D3644" s="250" t="s">
        <v>244</v>
      </c>
      <c r="E3644" s="251" t="s">
        <v>6906</v>
      </c>
      <c r="F3644" s="0" t="n">
        <v>12.53</v>
      </c>
    </row>
    <row r="3645" customFormat="false" ht="15" hidden="false" customHeight="false" outlineLevel="0" collapsed="false">
      <c r="A3645" s="250" t="n">
        <v>39516</v>
      </c>
      <c r="B3645" s="250" t="s">
        <v>6907</v>
      </c>
      <c r="C3645" s="250" t="s">
        <v>232</v>
      </c>
      <c r="D3645" s="250" t="s">
        <v>244</v>
      </c>
      <c r="E3645" s="251" t="s">
        <v>6908</v>
      </c>
      <c r="F3645" s="0" t="n">
        <v>3.95</v>
      </c>
    </row>
    <row r="3646" customFormat="false" ht="15" hidden="false" customHeight="false" outlineLevel="0" collapsed="false">
      <c r="A3646" s="250" t="n">
        <v>39514</v>
      </c>
      <c r="B3646" s="250" t="s">
        <v>6909</v>
      </c>
      <c r="C3646" s="250" t="s">
        <v>232</v>
      </c>
      <c r="D3646" s="250" t="s">
        <v>244</v>
      </c>
      <c r="E3646" s="251" t="s">
        <v>6910</v>
      </c>
      <c r="F3646" s="0" t="n">
        <v>3.02</v>
      </c>
    </row>
    <row r="3647" customFormat="false" ht="15" hidden="false" customHeight="false" outlineLevel="0" collapsed="false">
      <c r="A3647" s="250" t="n">
        <v>4812</v>
      </c>
      <c r="B3647" s="250" t="s">
        <v>6911</v>
      </c>
      <c r="C3647" s="250" t="s">
        <v>243</v>
      </c>
      <c r="D3647" s="250" t="s">
        <v>236</v>
      </c>
      <c r="E3647" s="251" t="s">
        <v>6912</v>
      </c>
      <c r="F3647" s="0" t="n">
        <v>2.61</v>
      </c>
    </row>
    <row r="3648" customFormat="false" ht="15" hidden="false" customHeight="false" outlineLevel="0" collapsed="false">
      <c r="A3648" s="250" t="n">
        <v>10849</v>
      </c>
      <c r="B3648" s="250" t="s">
        <v>6913</v>
      </c>
      <c r="C3648" s="250" t="s">
        <v>232</v>
      </c>
      <c r="D3648" s="250" t="s">
        <v>236</v>
      </c>
      <c r="E3648" s="251" t="s">
        <v>6914</v>
      </c>
      <c r="F3648" s="0" t="n">
        <v>2.77</v>
      </c>
    </row>
    <row r="3649" customFormat="false" ht="15" hidden="false" customHeight="false" outlineLevel="0" collapsed="false">
      <c r="A3649" s="250" t="n">
        <v>10848</v>
      </c>
      <c r="B3649" s="250" t="s">
        <v>6915</v>
      </c>
      <c r="C3649" s="250" t="s">
        <v>232</v>
      </c>
      <c r="D3649" s="250" t="s">
        <v>236</v>
      </c>
      <c r="E3649" s="251" t="s">
        <v>6916</v>
      </c>
      <c r="F3649" s="0" t="n">
        <v>2.74</v>
      </c>
    </row>
    <row r="3650" customFormat="false" ht="15" hidden="false" customHeight="false" outlineLevel="0" collapsed="false">
      <c r="A3650" s="250" t="n">
        <v>4813</v>
      </c>
      <c r="B3650" s="250" t="s">
        <v>6917</v>
      </c>
      <c r="C3650" s="250" t="s">
        <v>243</v>
      </c>
      <c r="D3650" s="250" t="s">
        <v>233</v>
      </c>
      <c r="E3650" s="251" t="s">
        <v>6918</v>
      </c>
      <c r="F3650" s="0" t="n">
        <v>7.78</v>
      </c>
    </row>
    <row r="3651" customFormat="false" ht="15" hidden="false" customHeight="false" outlineLevel="0" collapsed="false">
      <c r="A3651" s="250" t="n">
        <v>37560</v>
      </c>
      <c r="B3651" s="250" t="s">
        <v>6919</v>
      </c>
      <c r="C3651" s="250" t="s">
        <v>232</v>
      </c>
      <c r="D3651" s="250" t="s">
        <v>236</v>
      </c>
      <c r="E3651" s="251" t="s">
        <v>6920</v>
      </c>
      <c r="F3651" s="0" t="n">
        <v>4.94</v>
      </c>
    </row>
    <row r="3652" customFormat="false" ht="15" hidden="false" customHeight="false" outlineLevel="0" collapsed="false">
      <c r="A3652" s="250" t="n">
        <v>37557</v>
      </c>
      <c r="B3652" s="250" t="s">
        <v>6921</v>
      </c>
      <c r="C3652" s="250" t="s">
        <v>232</v>
      </c>
      <c r="D3652" s="250" t="s">
        <v>236</v>
      </c>
      <c r="E3652" s="251" t="s">
        <v>6922</v>
      </c>
      <c r="F3652" s="0" t="n">
        <v>8.84</v>
      </c>
    </row>
    <row r="3653" customFormat="false" ht="15" hidden="false" customHeight="false" outlineLevel="0" collapsed="false">
      <c r="A3653" s="250" t="n">
        <v>37556</v>
      </c>
      <c r="B3653" s="250" t="s">
        <v>6923</v>
      </c>
      <c r="C3653" s="250" t="s">
        <v>232</v>
      </c>
      <c r="D3653" s="250" t="s">
        <v>236</v>
      </c>
      <c r="E3653" s="251" t="s">
        <v>6924</v>
      </c>
      <c r="F3653" s="0" t="n">
        <v>5.15</v>
      </c>
    </row>
    <row r="3654" customFormat="false" ht="15" hidden="false" customHeight="false" outlineLevel="0" collapsed="false">
      <c r="A3654" s="250" t="n">
        <v>37559</v>
      </c>
      <c r="B3654" s="250" t="s">
        <v>6925</v>
      </c>
      <c r="C3654" s="250" t="s">
        <v>232</v>
      </c>
      <c r="D3654" s="250" t="s">
        <v>236</v>
      </c>
      <c r="E3654" s="251" t="s">
        <v>6926</v>
      </c>
      <c r="F3654" s="0" t="n">
        <v>2.83</v>
      </c>
    </row>
    <row r="3655" customFormat="false" ht="15" hidden="false" customHeight="false" outlineLevel="0" collapsed="false">
      <c r="A3655" s="250" t="n">
        <v>37539</v>
      </c>
      <c r="B3655" s="250" t="s">
        <v>6927</v>
      </c>
      <c r="C3655" s="250" t="s">
        <v>232</v>
      </c>
      <c r="D3655" s="250" t="s">
        <v>233</v>
      </c>
      <c r="E3655" s="251" t="s">
        <v>2788</v>
      </c>
      <c r="F3655" s="0" t="n">
        <v>2208552.61</v>
      </c>
    </row>
    <row r="3656" customFormat="false" ht="15" hidden="false" customHeight="false" outlineLevel="0" collapsed="false">
      <c r="A3656" s="250" t="n">
        <v>37558</v>
      </c>
      <c r="B3656" s="250" t="s">
        <v>6928</v>
      </c>
      <c r="C3656" s="250" t="s">
        <v>232</v>
      </c>
      <c r="D3656" s="250" t="s">
        <v>236</v>
      </c>
      <c r="E3656" s="251" t="s">
        <v>6929</v>
      </c>
      <c r="F3656" s="0" t="n">
        <v>3434210.5</v>
      </c>
    </row>
    <row r="3657" customFormat="false" ht="15" hidden="false" customHeight="false" outlineLevel="0" collapsed="false">
      <c r="A3657" s="250" t="n">
        <v>34723</v>
      </c>
      <c r="B3657" s="250" t="s">
        <v>6930</v>
      </c>
      <c r="C3657" s="250" t="s">
        <v>243</v>
      </c>
      <c r="D3657" s="250" t="s">
        <v>236</v>
      </c>
      <c r="E3657" s="251" t="s">
        <v>6931</v>
      </c>
      <c r="F3657" s="0" t="n">
        <v>840789.49</v>
      </c>
    </row>
    <row r="3658" customFormat="false" ht="15" hidden="false" customHeight="false" outlineLevel="0" collapsed="false">
      <c r="A3658" s="250" t="n">
        <v>34721</v>
      </c>
      <c r="B3658" s="250" t="s">
        <v>6932</v>
      </c>
      <c r="C3658" s="250" t="s">
        <v>243</v>
      </c>
      <c r="D3658" s="250" t="s">
        <v>236</v>
      </c>
      <c r="E3658" s="251" t="s">
        <v>6933</v>
      </c>
      <c r="F3658" s="0" t="n">
        <v>51178.69</v>
      </c>
    </row>
    <row r="3659" customFormat="false" ht="15" hidden="false" customHeight="false" outlineLevel="0" collapsed="false">
      <c r="A3659" s="250" t="n">
        <v>4309</v>
      </c>
      <c r="B3659" s="250" t="s">
        <v>6934</v>
      </c>
      <c r="C3659" s="250" t="s">
        <v>232</v>
      </c>
      <c r="D3659" s="250" t="s">
        <v>236</v>
      </c>
      <c r="E3659" s="251" t="s">
        <v>6935</v>
      </c>
      <c r="F3659" s="0" t="n">
        <v>7375.37</v>
      </c>
    </row>
    <row r="3660" customFormat="false" ht="15" hidden="false" customHeight="false" outlineLevel="0" collapsed="false">
      <c r="A3660" s="250" t="n">
        <v>4307</v>
      </c>
      <c r="B3660" s="250" t="s">
        <v>6936</v>
      </c>
      <c r="C3660" s="250" t="s">
        <v>232</v>
      </c>
      <c r="D3660" s="250" t="s">
        <v>236</v>
      </c>
      <c r="E3660" s="251" t="s">
        <v>6937</v>
      </c>
      <c r="F3660" s="0" t="n">
        <v>23088.13</v>
      </c>
    </row>
    <row r="3661" customFormat="false" ht="15" hidden="false" customHeight="false" outlineLevel="0" collapsed="false">
      <c r="A3661" s="250" t="n">
        <v>10850</v>
      </c>
      <c r="B3661" s="250" t="s">
        <v>6938</v>
      </c>
      <c r="C3661" s="250" t="s">
        <v>232</v>
      </c>
      <c r="D3661" s="250" t="s">
        <v>236</v>
      </c>
      <c r="E3661" s="251" t="s">
        <v>6939</v>
      </c>
      <c r="F3661" s="0" t="n">
        <v>12627.22</v>
      </c>
    </row>
    <row r="3662" customFormat="false" ht="15" hidden="false" customHeight="false" outlineLevel="0" collapsed="false">
      <c r="A3662" s="250" t="n">
        <v>42438</v>
      </c>
      <c r="B3662" s="250" t="s">
        <v>6940</v>
      </c>
      <c r="C3662" s="250" t="s">
        <v>232</v>
      </c>
      <c r="D3662" s="250" t="s">
        <v>244</v>
      </c>
      <c r="E3662" s="251" t="s">
        <v>6941</v>
      </c>
      <c r="F3662" s="0" t="n">
        <v>720115.47</v>
      </c>
    </row>
    <row r="3663" customFormat="false" ht="15" hidden="false" customHeight="false" outlineLevel="0" collapsed="false">
      <c r="A3663" s="250" t="n">
        <v>4792</v>
      </c>
      <c r="B3663" s="250" t="s">
        <v>6942</v>
      </c>
      <c r="C3663" s="250" t="s">
        <v>243</v>
      </c>
      <c r="D3663" s="250" t="s">
        <v>236</v>
      </c>
      <c r="E3663" s="251" t="s">
        <v>6943</v>
      </c>
      <c r="F3663" s="0" t="n">
        <v>461250</v>
      </c>
    </row>
    <row r="3664" customFormat="false" ht="15" hidden="false" customHeight="false" outlineLevel="0" collapsed="false">
      <c r="A3664" s="250" t="n">
        <v>4790</v>
      </c>
      <c r="B3664" s="250" t="s">
        <v>6944</v>
      </c>
      <c r="C3664" s="250" t="s">
        <v>243</v>
      </c>
      <c r="D3664" s="250" t="s">
        <v>233</v>
      </c>
      <c r="E3664" s="251" t="s">
        <v>6945</v>
      </c>
      <c r="F3664" s="0" t="n">
        <v>481250.61</v>
      </c>
    </row>
    <row r="3665" customFormat="false" ht="15" hidden="false" customHeight="false" outlineLevel="0" collapsed="false">
      <c r="A3665" s="250" t="n">
        <v>40671</v>
      </c>
      <c r="B3665" s="250" t="s">
        <v>6946</v>
      </c>
      <c r="C3665" s="250" t="s">
        <v>243</v>
      </c>
      <c r="D3665" s="250" t="s">
        <v>236</v>
      </c>
      <c r="E3665" s="251" t="s">
        <v>6947</v>
      </c>
      <c r="F3665" s="0" t="n">
        <v>48463.73</v>
      </c>
    </row>
    <row r="3666" customFormat="false" ht="15" hidden="false" customHeight="false" outlineLevel="0" collapsed="false">
      <c r="A3666" s="250" t="n">
        <v>7552</v>
      </c>
      <c r="B3666" s="250" t="s">
        <v>6948</v>
      </c>
      <c r="C3666" s="250" t="s">
        <v>232</v>
      </c>
      <c r="D3666" s="250" t="s">
        <v>236</v>
      </c>
      <c r="E3666" s="251" t="s">
        <v>6949</v>
      </c>
      <c r="F3666" s="0" t="n">
        <v>27.02</v>
      </c>
    </row>
    <row r="3667" customFormat="false" ht="15" hidden="false" customHeight="false" outlineLevel="0" collapsed="false">
      <c r="A3667" s="250" t="n">
        <v>4893</v>
      </c>
      <c r="B3667" s="250" t="s">
        <v>6950</v>
      </c>
      <c r="C3667" s="250" t="s">
        <v>232</v>
      </c>
      <c r="D3667" s="250" t="s">
        <v>244</v>
      </c>
      <c r="E3667" s="251" t="s">
        <v>6951</v>
      </c>
      <c r="F3667" s="0" t="n">
        <v>29.58</v>
      </c>
    </row>
    <row r="3668" customFormat="false" ht="15" hidden="false" customHeight="false" outlineLevel="0" collapsed="false">
      <c r="A3668" s="250" t="n">
        <v>4894</v>
      </c>
      <c r="B3668" s="250" t="s">
        <v>6952</v>
      </c>
      <c r="C3668" s="250" t="s">
        <v>232</v>
      </c>
      <c r="D3668" s="250" t="s">
        <v>244</v>
      </c>
      <c r="E3668" s="251" t="s">
        <v>402</v>
      </c>
      <c r="F3668" s="0" t="n">
        <v>63.18</v>
      </c>
    </row>
    <row r="3669" customFormat="false" ht="15" hidden="false" customHeight="false" outlineLevel="0" collapsed="false">
      <c r="A3669" s="250" t="n">
        <v>4888</v>
      </c>
      <c r="B3669" s="250" t="s">
        <v>6953</v>
      </c>
      <c r="C3669" s="250" t="s">
        <v>232</v>
      </c>
      <c r="D3669" s="250" t="s">
        <v>244</v>
      </c>
      <c r="E3669" s="251" t="s">
        <v>605</v>
      </c>
      <c r="F3669" s="0" t="n">
        <v>103.3</v>
      </c>
    </row>
    <row r="3670" customFormat="false" ht="15" hidden="false" customHeight="false" outlineLevel="0" collapsed="false">
      <c r="A3670" s="250" t="n">
        <v>4890</v>
      </c>
      <c r="B3670" s="250" t="s">
        <v>6954</v>
      </c>
      <c r="C3670" s="250" t="s">
        <v>232</v>
      </c>
      <c r="D3670" s="250" t="s">
        <v>244</v>
      </c>
      <c r="E3670" s="251" t="s">
        <v>6955</v>
      </c>
      <c r="F3670" s="0" t="n">
        <v>3.76</v>
      </c>
    </row>
    <row r="3671" customFormat="false" ht="15" hidden="false" customHeight="false" outlineLevel="0" collapsed="false">
      <c r="A3671" s="250" t="n">
        <v>12411</v>
      </c>
      <c r="B3671" s="250" t="s">
        <v>6956</v>
      </c>
      <c r="C3671" s="250" t="s">
        <v>232</v>
      </c>
      <c r="D3671" s="250" t="s">
        <v>244</v>
      </c>
      <c r="E3671" s="251" t="s">
        <v>6957</v>
      </c>
      <c r="F3671" s="0" t="n">
        <v>1.08</v>
      </c>
    </row>
    <row r="3672" customFormat="false" ht="15" hidden="false" customHeight="false" outlineLevel="0" collapsed="false">
      <c r="A3672" s="250" t="n">
        <v>4891</v>
      </c>
      <c r="B3672" s="250" t="s">
        <v>6958</v>
      </c>
      <c r="C3672" s="250" t="s">
        <v>232</v>
      </c>
      <c r="D3672" s="250" t="s">
        <v>244</v>
      </c>
      <c r="E3672" s="251" t="s">
        <v>2964</v>
      </c>
      <c r="F3672" s="0" t="n">
        <v>39.7</v>
      </c>
    </row>
    <row r="3673" customFormat="false" ht="15" hidden="false" customHeight="false" outlineLevel="0" collapsed="false">
      <c r="A3673" s="250" t="n">
        <v>4889</v>
      </c>
      <c r="B3673" s="250" t="s">
        <v>6959</v>
      </c>
      <c r="C3673" s="250" t="s">
        <v>232</v>
      </c>
      <c r="D3673" s="250" t="s">
        <v>244</v>
      </c>
      <c r="E3673" s="251" t="s">
        <v>1254</v>
      </c>
      <c r="F3673" s="0" t="n">
        <v>34.13</v>
      </c>
    </row>
    <row r="3674" customFormat="false" ht="15" hidden="false" customHeight="false" outlineLevel="0" collapsed="false">
      <c r="A3674" s="250" t="n">
        <v>4892</v>
      </c>
      <c r="B3674" s="250" t="s">
        <v>6960</v>
      </c>
      <c r="C3674" s="250" t="s">
        <v>232</v>
      </c>
      <c r="D3674" s="250" t="s">
        <v>244</v>
      </c>
      <c r="E3674" s="251" t="s">
        <v>6961</v>
      </c>
      <c r="F3674" s="0" t="n">
        <v>45.28</v>
      </c>
    </row>
    <row r="3675" customFormat="false" ht="15" hidden="false" customHeight="false" outlineLevel="0" collapsed="false">
      <c r="A3675" s="250" t="n">
        <v>12412</v>
      </c>
      <c r="B3675" s="250" t="s">
        <v>6962</v>
      </c>
      <c r="C3675" s="250" t="s">
        <v>232</v>
      </c>
      <c r="D3675" s="250" t="s">
        <v>244</v>
      </c>
      <c r="E3675" s="251" t="s">
        <v>6963</v>
      </c>
      <c r="F3675" s="0" t="n">
        <v>27.93</v>
      </c>
    </row>
    <row r="3676" customFormat="false" ht="15" hidden="false" customHeight="false" outlineLevel="0" collapsed="false">
      <c r="A3676" s="250" t="n">
        <v>11073</v>
      </c>
      <c r="B3676" s="250" t="s">
        <v>6964</v>
      </c>
      <c r="C3676" s="250" t="s">
        <v>232</v>
      </c>
      <c r="D3676" s="250" t="s">
        <v>236</v>
      </c>
      <c r="E3676" s="251" t="s">
        <v>3096</v>
      </c>
      <c r="F3676" s="0" t="n">
        <v>29.26</v>
      </c>
    </row>
    <row r="3677" customFormat="false" ht="15" hidden="false" customHeight="false" outlineLevel="0" collapsed="false">
      <c r="A3677" s="250" t="n">
        <v>11071</v>
      </c>
      <c r="B3677" s="250" t="s">
        <v>6965</v>
      </c>
      <c r="C3677" s="250" t="s">
        <v>232</v>
      </c>
      <c r="D3677" s="250" t="s">
        <v>236</v>
      </c>
      <c r="E3677" s="251" t="s">
        <v>2760</v>
      </c>
      <c r="F3677" s="0" t="n">
        <v>17.92</v>
      </c>
    </row>
    <row r="3678" customFormat="false" ht="15" hidden="false" customHeight="false" outlineLevel="0" collapsed="false">
      <c r="A3678" s="250" t="n">
        <v>11072</v>
      </c>
      <c r="B3678" s="250" t="s">
        <v>6966</v>
      </c>
      <c r="C3678" s="250" t="s">
        <v>232</v>
      </c>
      <c r="D3678" s="250" t="s">
        <v>236</v>
      </c>
      <c r="E3678" s="251" t="s">
        <v>1252</v>
      </c>
      <c r="F3678" s="0" t="n">
        <v>24.52</v>
      </c>
    </row>
    <row r="3679" customFormat="false" ht="15" hidden="false" customHeight="false" outlineLevel="0" collapsed="false">
      <c r="A3679" s="250" t="n">
        <v>4895</v>
      </c>
      <c r="B3679" s="250" t="s">
        <v>6967</v>
      </c>
      <c r="C3679" s="250" t="s">
        <v>232</v>
      </c>
      <c r="D3679" s="250" t="s">
        <v>236</v>
      </c>
      <c r="E3679" s="251" t="s">
        <v>932</v>
      </c>
      <c r="F3679" s="0" t="n">
        <v>14.08</v>
      </c>
    </row>
    <row r="3680" customFormat="false" ht="15" hidden="false" customHeight="false" outlineLevel="0" collapsed="false">
      <c r="A3680" s="250" t="n">
        <v>4907</v>
      </c>
      <c r="B3680" s="250" t="s">
        <v>6968</v>
      </c>
      <c r="C3680" s="250" t="s">
        <v>232</v>
      </c>
      <c r="D3680" s="250" t="s">
        <v>244</v>
      </c>
      <c r="E3680" s="251" t="s">
        <v>6969</v>
      </c>
      <c r="F3680" s="0" t="n">
        <v>2489.83</v>
      </c>
    </row>
    <row r="3681" customFormat="false" ht="15" hidden="false" customHeight="false" outlineLevel="0" collapsed="false">
      <c r="A3681" s="250" t="n">
        <v>4902</v>
      </c>
      <c r="B3681" s="250" t="s">
        <v>6970</v>
      </c>
      <c r="C3681" s="250" t="s">
        <v>232</v>
      </c>
      <c r="D3681" s="250" t="s">
        <v>244</v>
      </c>
      <c r="E3681" s="251" t="s">
        <v>6971</v>
      </c>
      <c r="F3681" s="0" t="n">
        <v>15.53</v>
      </c>
    </row>
    <row r="3682" customFormat="false" ht="15" hidden="false" customHeight="false" outlineLevel="0" collapsed="false">
      <c r="A3682" s="250" t="n">
        <v>4908</v>
      </c>
      <c r="B3682" s="250" t="s">
        <v>6972</v>
      </c>
      <c r="C3682" s="250" t="s">
        <v>232</v>
      </c>
      <c r="D3682" s="250" t="s">
        <v>244</v>
      </c>
      <c r="E3682" s="251" t="s">
        <v>6973</v>
      </c>
      <c r="F3682" s="0" t="n">
        <v>2746.91</v>
      </c>
    </row>
    <row r="3683" customFormat="false" ht="15" hidden="false" customHeight="false" outlineLevel="0" collapsed="false">
      <c r="A3683" s="250" t="n">
        <v>4909</v>
      </c>
      <c r="B3683" s="250" t="s">
        <v>6974</v>
      </c>
      <c r="C3683" s="250" t="s">
        <v>232</v>
      </c>
      <c r="D3683" s="250" t="s">
        <v>244</v>
      </c>
      <c r="E3683" s="251" t="s">
        <v>6975</v>
      </c>
      <c r="F3683" s="0" t="n">
        <v>15.14</v>
      </c>
    </row>
    <row r="3684" customFormat="false" ht="15" hidden="false" customHeight="false" outlineLevel="0" collapsed="false">
      <c r="A3684" s="250" t="n">
        <v>4903</v>
      </c>
      <c r="B3684" s="250" t="s">
        <v>6976</v>
      </c>
      <c r="C3684" s="250" t="s">
        <v>232</v>
      </c>
      <c r="D3684" s="250" t="s">
        <v>244</v>
      </c>
      <c r="E3684" s="251" t="s">
        <v>6977</v>
      </c>
      <c r="F3684" s="0" t="n">
        <v>2678.07</v>
      </c>
    </row>
    <row r="3685" customFormat="false" ht="15" hidden="false" customHeight="false" outlineLevel="0" collapsed="false">
      <c r="A3685" s="250" t="n">
        <v>4897</v>
      </c>
      <c r="B3685" s="250" t="s">
        <v>6978</v>
      </c>
      <c r="C3685" s="250" t="s">
        <v>232</v>
      </c>
      <c r="D3685" s="250" t="s">
        <v>236</v>
      </c>
      <c r="E3685" s="251" t="s">
        <v>4748</v>
      </c>
      <c r="F3685" s="0" t="n">
        <v>55.14</v>
      </c>
    </row>
    <row r="3686" customFormat="false" ht="15" hidden="false" customHeight="false" outlineLevel="0" collapsed="false">
      <c r="A3686" s="250" t="n">
        <v>4896</v>
      </c>
      <c r="B3686" s="250" t="s">
        <v>6979</v>
      </c>
      <c r="C3686" s="250" t="s">
        <v>232</v>
      </c>
      <c r="D3686" s="250" t="s">
        <v>236</v>
      </c>
      <c r="E3686" s="251" t="s">
        <v>286</v>
      </c>
      <c r="F3686" s="0" t="n">
        <v>251.13</v>
      </c>
    </row>
    <row r="3687" customFormat="false" ht="15" hidden="false" customHeight="false" outlineLevel="0" collapsed="false">
      <c r="A3687" s="250" t="n">
        <v>4900</v>
      </c>
      <c r="B3687" s="250" t="s">
        <v>6980</v>
      </c>
      <c r="C3687" s="250" t="s">
        <v>232</v>
      </c>
      <c r="D3687" s="250" t="s">
        <v>236</v>
      </c>
      <c r="E3687" s="251" t="s">
        <v>6981</v>
      </c>
      <c r="F3687" s="0" t="n">
        <v>152.53</v>
      </c>
    </row>
    <row r="3688" customFormat="false" ht="15" hidden="false" customHeight="false" outlineLevel="0" collapsed="false">
      <c r="A3688" s="250" t="n">
        <v>4898</v>
      </c>
      <c r="B3688" s="250" t="s">
        <v>6982</v>
      </c>
      <c r="C3688" s="250" t="s">
        <v>232</v>
      </c>
      <c r="D3688" s="250" t="s">
        <v>236</v>
      </c>
      <c r="E3688" s="251" t="s">
        <v>4940</v>
      </c>
      <c r="F3688" s="0" t="n">
        <v>41.94</v>
      </c>
    </row>
    <row r="3689" customFormat="false" ht="15" hidden="false" customHeight="false" outlineLevel="0" collapsed="false">
      <c r="A3689" s="250" t="n">
        <v>4899</v>
      </c>
      <c r="B3689" s="250" t="s">
        <v>6983</v>
      </c>
      <c r="C3689" s="250" t="s">
        <v>232</v>
      </c>
      <c r="D3689" s="250" t="s">
        <v>236</v>
      </c>
      <c r="E3689" s="251" t="s">
        <v>6984</v>
      </c>
      <c r="F3689" s="0" t="n">
        <v>244.46</v>
      </c>
    </row>
    <row r="3690" customFormat="false" ht="15" hidden="false" customHeight="false" outlineLevel="0" collapsed="false">
      <c r="A3690" s="250" t="n">
        <v>11096</v>
      </c>
      <c r="B3690" s="250" t="s">
        <v>6985</v>
      </c>
      <c r="C3690" s="250" t="s">
        <v>352</v>
      </c>
      <c r="D3690" s="250" t="s">
        <v>236</v>
      </c>
      <c r="E3690" s="251" t="s">
        <v>1415</v>
      </c>
      <c r="F3690" s="0" t="n">
        <v>193.97</v>
      </c>
    </row>
    <row r="3691" customFormat="false" ht="15" hidden="false" customHeight="false" outlineLevel="0" collapsed="false">
      <c r="A3691" s="250" t="n">
        <v>4741</v>
      </c>
      <c r="B3691" s="250" t="s">
        <v>6986</v>
      </c>
      <c r="C3691" s="250" t="s">
        <v>572</v>
      </c>
      <c r="D3691" s="250" t="s">
        <v>236</v>
      </c>
      <c r="E3691" s="251" t="s">
        <v>6666</v>
      </c>
      <c r="F3691" s="0" t="n">
        <v>33.92</v>
      </c>
    </row>
    <row r="3692" customFormat="false" ht="15" hidden="false" customHeight="false" outlineLevel="0" collapsed="false">
      <c r="A3692" s="250" t="n">
        <v>4752</v>
      </c>
      <c r="B3692" s="250" t="s">
        <v>6987</v>
      </c>
      <c r="C3692" s="250" t="s">
        <v>575</v>
      </c>
      <c r="D3692" s="250" t="s">
        <v>236</v>
      </c>
      <c r="E3692" s="251" t="s">
        <v>2773</v>
      </c>
      <c r="F3692" s="0" t="n">
        <v>16.64</v>
      </c>
    </row>
    <row r="3693" customFormat="false" ht="15" hidden="false" customHeight="false" outlineLevel="0" collapsed="false">
      <c r="A3693" s="250" t="n">
        <v>41091</v>
      </c>
      <c r="B3693" s="250" t="s">
        <v>6988</v>
      </c>
      <c r="C3693" s="250" t="s">
        <v>578</v>
      </c>
      <c r="D3693" s="250" t="s">
        <v>236</v>
      </c>
      <c r="E3693" s="251" t="s">
        <v>6233</v>
      </c>
      <c r="F3693" s="0" t="n">
        <v>13.8</v>
      </c>
    </row>
    <row r="3694" customFormat="false" ht="15" hidden="false" customHeight="false" outlineLevel="0" collapsed="false">
      <c r="A3694" s="250" t="n">
        <v>13954</v>
      </c>
      <c r="B3694" s="250" t="s">
        <v>6989</v>
      </c>
      <c r="C3694" s="250" t="s">
        <v>232</v>
      </c>
      <c r="D3694" s="250" t="s">
        <v>244</v>
      </c>
      <c r="E3694" s="251" t="s">
        <v>6990</v>
      </c>
      <c r="F3694" s="0" t="n">
        <v>71</v>
      </c>
    </row>
    <row r="3695" customFormat="false" ht="15" hidden="false" customHeight="false" outlineLevel="0" collapsed="false">
      <c r="A3695" s="250" t="n">
        <v>3411</v>
      </c>
      <c r="B3695" s="250" t="s">
        <v>6991</v>
      </c>
      <c r="C3695" s="250" t="s">
        <v>352</v>
      </c>
      <c r="D3695" s="250" t="s">
        <v>244</v>
      </c>
      <c r="E3695" s="251" t="s">
        <v>1883</v>
      </c>
      <c r="F3695" s="0" t="n">
        <v>230</v>
      </c>
    </row>
    <row r="3696" customFormat="false" ht="15" hidden="false" customHeight="false" outlineLevel="0" collapsed="false">
      <c r="A3696" s="250" t="n">
        <v>39995</v>
      </c>
      <c r="B3696" s="250" t="s">
        <v>6992</v>
      </c>
      <c r="C3696" s="250" t="s">
        <v>572</v>
      </c>
      <c r="D3696" s="250" t="s">
        <v>244</v>
      </c>
      <c r="E3696" s="251" t="s">
        <v>6993</v>
      </c>
      <c r="F3696" s="0" t="n">
        <v>173.58</v>
      </c>
    </row>
    <row r="3697" customFormat="false" ht="15" hidden="false" customHeight="false" outlineLevel="0" collapsed="false">
      <c r="A3697" s="250" t="n">
        <v>11615</v>
      </c>
      <c r="B3697" s="250" t="s">
        <v>6994</v>
      </c>
      <c r="C3697" s="250" t="s">
        <v>243</v>
      </c>
      <c r="D3697" s="250" t="s">
        <v>244</v>
      </c>
      <c r="E3697" s="251" t="s">
        <v>309</v>
      </c>
      <c r="F3697" s="0" t="n">
        <v>221.8</v>
      </c>
    </row>
    <row r="3698" customFormat="false" ht="15" hidden="false" customHeight="false" outlineLevel="0" collapsed="false">
      <c r="A3698" s="250" t="n">
        <v>3408</v>
      </c>
      <c r="B3698" s="250" t="s">
        <v>6995</v>
      </c>
      <c r="C3698" s="250" t="s">
        <v>243</v>
      </c>
      <c r="D3698" s="250" t="s">
        <v>244</v>
      </c>
      <c r="E3698" s="251" t="s">
        <v>6996</v>
      </c>
      <c r="F3698" s="0" t="n">
        <v>250.73</v>
      </c>
    </row>
    <row r="3699" customFormat="false" ht="15" hidden="false" customHeight="false" outlineLevel="0" collapsed="false">
      <c r="A3699" s="250" t="n">
        <v>3409</v>
      </c>
      <c r="B3699" s="250" t="s">
        <v>6997</v>
      </c>
      <c r="C3699" s="250" t="s">
        <v>243</v>
      </c>
      <c r="D3699" s="250" t="s">
        <v>244</v>
      </c>
      <c r="E3699" s="251" t="s">
        <v>6998</v>
      </c>
      <c r="F3699" s="0" t="n">
        <v>45.21</v>
      </c>
    </row>
    <row r="3700" customFormat="false" ht="15" hidden="false" customHeight="false" outlineLevel="0" collapsed="false">
      <c r="A3700" s="250" t="n">
        <v>11427</v>
      </c>
      <c r="B3700" s="250" t="s">
        <v>6999</v>
      </c>
      <c r="C3700" s="250" t="s">
        <v>352</v>
      </c>
      <c r="D3700" s="250" t="s">
        <v>244</v>
      </c>
      <c r="E3700" s="251" t="s">
        <v>7000</v>
      </c>
      <c r="F3700" s="0" t="n">
        <v>122.81</v>
      </c>
    </row>
    <row r="3701" customFormat="false" ht="15" hidden="false" customHeight="false" outlineLevel="0" collapsed="false">
      <c r="A3701" s="250" t="n">
        <v>4491</v>
      </c>
      <c r="B3701" s="250" t="s">
        <v>7001</v>
      </c>
      <c r="C3701" s="250" t="s">
        <v>253</v>
      </c>
      <c r="D3701" s="250" t="s">
        <v>236</v>
      </c>
      <c r="E3701" s="251" t="s">
        <v>6996</v>
      </c>
      <c r="F3701" s="0" t="n">
        <v>136.32</v>
      </c>
    </row>
    <row r="3702" customFormat="false" ht="15" hidden="false" customHeight="false" outlineLevel="0" collapsed="false">
      <c r="A3702" s="250" t="n">
        <v>2745</v>
      </c>
      <c r="B3702" s="250" t="s">
        <v>7002</v>
      </c>
      <c r="C3702" s="250" t="s">
        <v>253</v>
      </c>
      <c r="D3702" s="250" t="s">
        <v>236</v>
      </c>
      <c r="E3702" s="251" t="s">
        <v>1242</v>
      </c>
      <c r="F3702" s="0" t="n">
        <v>79.4</v>
      </c>
    </row>
    <row r="3703" customFormat="false" ht="15" hidden="false" customHeight="false" outlineLevel="0" collapsed="false">
      <c r="A3703" s="250" t="n">
        <v>14439</v>
      </c>
      <c r="B3703" s="250" t="s">
        <v>7003</v>
      </c>
      <c r="C3703" s="250" t="s">
        <v>253</v>
      </c>
      <c r="D3703" s="250" t="s">
        <v>236</v>
      </c>
      <c r="E3703" s="251" t="s">
        <v>7004</v>
      </c>
      <c r="F3703" s="0" t="n">
        <v>102.24</v>
      </c>
    </row>
    <row r="3704" customFormat="false" ht="15" hidden="false" customHeight="false" outlineLevel="0" collapsed="false">
      <c r="A3704" s="250" t="n">
        <v>44496</v>
      </c>
      <c r="B3704" s="250" t="s">
        <v>7005</v>
      </c>
      <c r="C3704" s="250" t="s">
        <v>232</v>
      </c>
      <c r="D3704" s="250" t="s">
        <v>236</v>
      </c>
      <c r="E3704" s="251" t="s">
        <v>7006</v>
      </c>
      <c r="F3704" s="0" t="n">
        <v>188.57</v>
      </c>
    </row>
    <row r="3705" customFormat="false" ht="15" hidden="false" customHeight="false" outlineLevel="0" collapsed="false">
      <c r="A3705" s="250" t="n">
        <v>12362</v>
      </c>
      <c r="B3705" s="250" t="s">
        <v>7007</v>
      </c>
      <c r="C3705" s="250" t="s">
        <v>232</v>
      </c>
      <c r="D3705" s="250" t="s">
        <v>236</v>
      </c>
      <c r="E3705" s="251" t="s">
        <v>7008</v>
      </c>
      <c r="F3705" s="0" t="n">
        <v>101.1</v>
      </c>
    </row>
    <row r="3706" customFormat="false" ht="15" hidden="false" customHeight="false" outlineLevel="0" collapsed="false">
      <c r="A3706" s="250" t="n">
        <v>421</v>
      </c>
      <c r="B3706" s="250" t="s">
        <v>7009</v>
      </c>
      <c r="C3706" s="250" t="s">
        <v>232</v>
      </c>
      <c r="D3706" s="250" t="s">
        <v>244</v>
      </c>
      <c r="E3706" s="251" t="s">
        <v>7010</v>
      </c>
      <c r="F3706" s="0" t="n">
        <v>111.32</v>
      </c>
    </row>
    <row r="3707" customFormat="false" ht="15" hidden="false" customHeight="false" outlineLevel="0" collapsed="false">
      <c r="A3707" s="250" t="n">
        <v>14148</v>
      </c>
      <c r="B3707" s="250" t="s">
        <v>7011</v>
      </c>
      <c r="C3707" s="250" t="s">
        <v>232</v>
      </c>
      <c r="D3707" s="250" t="s">
        <v>244</v>
      </c>
      <c r="E3707" s="251" t="s">
        <v>7012</v>
      </c>
      <c r="F3707" s="0" t="n">
        <v>85.2</v>
      </c>
    </row>
    <row r="3708" customFormat="false" ht="15" hidden="false" customHeight="false" outlineLevel="0" collapsed="false">
      <c r="A3708" s="250" t="n">
        <v>4341</v>
      </c>
      <c r="B3708" s="250" t="s">
        <v>7013</v>
      </c>
      <c r="C3708" s="250" t="s">
        <v>232</v>
      </c>
      <c r="D3708" s="250" t="s">
        <v>244</v>
      </c>
      <c r="E3708" s="251" t="s">
        <v>7014</v>
      </c>
      <c r="F3708" s="0" t="n">
        <v>8.59</v>
      </c>
    </row>
    <row r="3709" customFormat="false" ht="15" hidden="false" customHeight="false" outlineLevel="0" collapsed="false">
      <c r="A3709" s="250" t="n">
        <v>4337</v>
      </c>
      <c r="B3709" s="250" t="s">
        <v>7015</v>
      </c>
      <c r="C3709" s="250" t="s">
        <v>232</v>
      </c>
      <c r="D3709" s="250" t="s">
        <v>244</v>
      </c>
      <c r="E3709" s="251" t="s">
        <v>7016</v>
      </c>
      <c r="F3709" s="0" t="n">
        <v>53.39</v>
      </c>
    </row>
    <row r="3710" customFormat="false" ht="15" hidden="false" customHeight="false" outlineLevel="0" collapsed="false">
      <c r="A3710" s="250" t="n">
        <v>4339</v>
      </c>
      <c r="B3710" s="250" t="s">
        <v>7017</v>
      </c>
      <c r="C3710" s="250" t="s">
        <v>232</v>
      </c>
      <c r="D3710" s="250" t="s">
        <v>244</v>
      </c>
      <c r="E3710" s="251" t="s">
        <v>1490</v>
      </c>
      <c r="F3710" s="0" t="n">
        <v>167.65</v>
      </c>
    </row>
    <row r="3711" customFormat="false" ht="15" hidden="false" customHeight="false" outlineLevel="0" collapsed="false">
      <c r="A3711" s="250" t="n">
        <v>39997</v>
      </c>
      <c r="B3711" s="250" t="s">
        <v>7018</v>
      </c>
      <c r="C3711" s="250" t="s">
        <v>232</v>
      </c>
      <c r="D3711" s="250" t="s">
        <v>244</v>
      </c>
      <c r="E3711" s="251" t="s">
        <v>7019</v>
      </c>
      <c r="F3711" s="0" t="n">
        <v>159.69</v>
      </c>
    </row>
    <row r="3712" customFormat="false" ht="15" hidden="false" customHeight="false" outlineLevel="0" collapsed="false">
      <c r="A3712" s="250" t="n">
        <v>11971</v>
      </c>
      <c r="B3712" s="250" t="s">
        <v>7020</v>
      </c>
      <c r="C3712" s="250" t="s">
        <v>232</v>
      </c>
      <c r="D3712" s="250" t="s">
        <v>244</v>
      </c>
      <c r="E3712" s="251" t="s">
        <v>7021</v>
      </c>
      <c r="F3712" s="0" t="n">
        <v>415.1</v>
      </c>
    </row>
    <row r="3713" customFormat="false" ht="15" hidden="false" customHeight="false" outlineLevel="0" collapsed="false">
      <c r="A3713" s="250" t="n">
        <v>4342</v>
      </c>
      <c r="B3713" s="250" t="s">
        <v>7022</v>
      </c>
      <c r="C3713" s="250" t="s">
        <v>232</v>
      </c>
      <c r="D3713" s="250" t="s">
        <v>244</v>
      </c>
      <c r="E3713" s="251" t="s">
        <v>1427</v>
      </c>
      <c r="F3713" s="0" t="n">
        <v>369.58</v>
      </c>
    </row>
    <row r="3714" customFormat="false" ht="15" hidden="false" customHeight="false" outlineLevel="0" collapsed="false">
      <c r="A3714" s="250" t="n">
        <v>4330</v>
      </c>
      <c r="B3714" s="250" t="s">
        <v>7023</v>
      </c>
      <c r="C3714" s="250" t="s">
        <v>232</v>
      </c>
      <c r="D3714" s="250" t="s">
        <v>244</v>
      </c>
      <c r="E3714" s="251" t="s">
        <v>6526</v>
      </c>
      <c r="F3714" s="0" t="n">
        <v>132.34</v>
      </c>
    </row>
    <row r="3715" customFormat="false" ht="15" hidden="false" customHeight="false" outlineLevel="0" collapsed="false">
      <c r="A3715" s="250" t="n">
        <v>4340</v>
      </c>
      <c r="B3715" s="250" t="s">
        <v>7024</v>
      </c>
      <c r="C3715" s="250" t="s">
        <v>232</v>
      </c>
      <c r="D3715" s="250" t="s">
        <v>244</v>
      </c>
      <c r="E3715" s="251" t="s">
        <v>288</v>
      </c>
      <c r="F3715" s="0" t="n">
        <v>183.22</v>
      </c>
    </row>
    <row r="3716" customFormat="false" ht="15" hidden="false" customHeight="false" outlineLevel="0" collapsed="false">
      <c r="A3716" s="250" t="n">
        <v>5088</v>
      </c>
      <c r="B3716" s="250" t="s">
        <v>7025</v>
      </c>
      <c r="C3716" s="250" t="s">
        <v>232</v>
      </c>
      <c r="D3716" s="250" t="s">
        <v>236</v>
      </c>
      <c r="E3716" s="251" t="s">
        <v>7026</v>
      </c>
      <c r="F3716" s="0" t="n">
        <v>296.73</v>
      </c>
    </row>
    <row r="3717" customFormat="false" ht="15" hidden="false" customHeight="false" outlineLevel="0" collapsed="false">
      <c r="A3717" s="250" t="n">
        <v>11154</v>
      </c>
      <c r="B3717" s="250" t="s">
        <v>7027</v>
      </c>
      <c r="C3717" s="250" t="s">
        <v>232</v>
      </c>
      <c r="D3717" s="250" t="s">
        <v>236</v>
      </c>
      <c r="E3717" s="251" t="s">
        <v>7028</v>
      </c>
      <c r="F3717" s="0" t="n">
        <v>305</v>
      </c>
    </row>
    <row r="3718" customFormat="false" ht="15" hidden="false" customHeight="false" outlineLevel="0" collapsed="false">
      <c r="A3718" s="250" t="n">
        <v>4989</v>
      </c>
      <c r="B3718" s="250" t="s">
        <v>7029</v>
      </c>
      <c r="C3718" s="250" t="s">
        <v>232</v>
      </c>
      <c r="D3718" s="250" t="s">
        <v>236</v>
      </c>
      <c r="E3718" s="251" t="s">
        <v>7030</v>
      </c>
      <c r="F3718" s="0" t="n">
        <v>40.21</v>
      </c>
    </row>
    <row r="3719" customFormat="false" ht="15" hidden="false" customHeight="false" outlineLevel="0" collapsed="false">
      <c r="A3719" s="250" t="n">
        <v>4982</v>
      </c>
      <c r="B3719" s="250" t="s">
        <v>7031</v>
      </c>
      <c r="C3719" s="250" t="s">
        <v>232</v>
      </c>
      <c r="D3719" s="250" t="s">
        <v>236</v>
      </c>
      <c r="E3719" s="251" t="s">
        <v>7032</v>
      </c>
      <c r="F3719" s="0" t="n">
        <v>46.44</v>
      </c>
    </row>
    <row r="3720" customFormat="false" ht="15" hidden="false" customHeight="false" outlineLevel="0" collapsed="false">
      <c r="A3720" s="250" t="n">
        <v>4962</v>
      </c>
      <c r="B3720" s="250" t="s">
        <v>7033</v>
      </c>
      <c r="C3720" s="250" t="s">
        <v>232</v>
      </c>
      <c r="D3720" s="250" t="s">
        <v>236</v>
      </c>
      <c r="E3720" s="251" t="s">
        <v>7034</v>
      </c>
      <c r="F3720" s="0" t="n">
        <v>49.46</v>
      </c>
    </row>
    <row r="3721" customFormat="false" ht="15" hidden="false" customHeight="false" outlineLevel="0" collapsed="false">
      <c r="A3721" s="250" t="n">
        <v>4981</v>
      </c>
      <c r="B3721" s="250" t="s">
        <v>7035</v>
      </c>
      <c r="C3721" s="250" t="s">
        <v>232</v>
      </c>
      <c r="D3721" s="250" t="s">
        <v>233</v>
      </c>
      <c r="E3721" s="251" t="s">
        <v>2388</v>
      </c>
      <c r="F3721" s="0" t="n">
        <v>47.89</v>
      </c>
    </row>
    <row r="3722" customFormat="false" ht="15" hidden="false" customHeight="false" outlineLevel="0" collapsed="false">
      <c r="A3722" s="250" t="n">
        <v>4964</v>
      </c>
      <c r="B3722" s="250" t="s">
        <v>7036</v>
      </c>
      <c r="C3722" s="250" t="s">
        <v>232</v>
      </c>
      <c r="D3722" s="250" t="s">
        <v>236</v>
      </c>
      <c r="E3722" s="251" t="s">
        <v>7037</v>
      </c>
      <c r="F3722" s="0" t="n">
        <v>66</v>
      </c>
    </row>
    <row r="3723" customFormat="false" ht="15" hidden="false" customHeight="false" outlineLevel="0" collapsed="false">
      <c r="A3723" s="250" t="n">
        <v>4992</v>
      </c>
      <c r="B3723" s="250" t="s">
        <v>7038</v>
      </c>
      <c r="C3723" s="250" t="s">
        <v>232</v>
      </c>
      <c r="D3723" s="250" t="s">
        <v>236</v>
      </c>
      <c r="E3723" s="251" t="s">
        <v>7039</v>
      </c>
      <c r="F3723" s="0" t="n">
        <v>43.99</v>
      </c>
    </row>
    <row r="3724" customFormat="false" ht="15" hidden="false" customHeight="false" outlineLevel="0" collapsed="false">
      <c r="A3724" s="250" t="n">
        <v>4987</v>
      </c>
      <c r="B3724" s="250" t="s">
        <v>7040</v>
      </c>
      <c r="C3724" s="250" t="s">
        <v>232</v>
      </c>
      <c r="D3724" s="250" t="s">
        <v>236</v>
      </c>
      <c r="E3724" s="251" t="s">
        <v>7041</v>
      </c>
      <c r="F3724" s="0" t="n">
        <v>40.02</v>
      </c>
    </row>
    <row r="3725" customFormat="false" ht="15" hidden="false" customHeight="false" outlineLevel="0" collapsed="false">
      <c r="A3725" s="250" t="n">
        <v>4930</v>
      </c>
      <c r="B3725" s="250" t="s">
        <v>7042</v>
      </c>
      <c r="C3725" s="250" t="s">
        <v>243</v>
      </c>
      <c r="D3725" s="250" t="s">
        <v>236</v>
      </c>
      <c r="E3725" s="251" t="s">
        <v>7043</v>
      </c>
      <c r="F3725" s="0" t="n">
        <v>33.74</v>
      </c>
    </row>
    <row r="3726" customFormat="false" ht="15" hidden="false" customHeight="false" outlineLevel="0" collapsed="false">
      <c r="A3726" s="250" t="n">
        <v>39021</v>
      </c>
      <c r="B3726" s="250" t="s">
        <v>7044</v>
      </c>
      <c r="C3726" s="250" t="s">
        <v>232</v>
      </c>
      <c r="D3726" s="250" t="s">
        <v>236</v>
      </c>
      <c r="E3726" s="251" t="s">
        <v>7045</v>
      </c>
      <c r="F3726" s="0" t="n">
        <v>20.99</v>
      </c>
    </row>
    <row r="3727" customFormat="false" ht="15" hidden="false" customHeight="false" outlineLevel="0" collapsed="false">
      <c r="A3727" s="250" t="n">
        <v>39022</v>
      </c>
      <c r="B3727" s="250" t="s">
        <v>7046</v>
      </c>
      <c r="C3727" s="250" t="s">
        <v>232</v>
      </c>
      <c r="D3727" s="250" t="s">
        <v>233</v>
      </c>
      <c r="E3727" s="251" t="s">
        <v>7047</v>
      </c>
      <c r="F3727" s="0" t="n">
        <v>11.11</v>
      </c>
    </row>
    <row r="3728" customFormat="false" ht="15" hidden="false" customHeight="false" outlineLevel="0" collapsed="false">
      <c r="A3728" s="250" t="n">
        <v>39024</v>
      </c>
      <c r="B3728" s="250" t="s">
        <v>7048</v>
      </c>
      <c r="C3728" s="250" t="s">
        <v>232</v>
      </c>
      <c r="D3728" s="250" t="s">
        <v>244</v>
      </c>
      <c r="E3728" s="251" t="s">
        <v>7049</v>
      </c>
      <c r="F3728" s="0" t="n">
        <v>960</v>
      </c>
    </row>
    <row r="3729" customFormat="false" ht="15" hidden="false" customHeight="false" outlineLevel="0" collapsed="false">
      <c r="A3729" s="250" t="n">
        <v>4914</v>
      </c>
      <c r="B3729" s="250" t="s">
        <v>7050</v>
      </c>
      <c r="C3729" s="250" t="s">
        <v>243</v>
      </c>
      <c r="D3729" s="250" t="s">
        <v>244</v>
      </c>
      <c r="E3729" s="251" t="s">
        <v>7051</v>
      </c>
      <c r="F3729" s="0" t="n">
        <v>603</v>
      </c>
    </row>
    <row r="3730" customFormat="false" ht="15" hidden="false" customHeight="false" outlineLevel="0" collapsed="false">
      <c r="A3730" s="250" t="n">
        <v>4917</v>
      </c>
      <c r="B3730" s="250" t="s">
        <v>7052</v>
      </c>
      <c r="C3730" s="250" t="s">
        <v>243</v>
      </c>
      <c r="D3730" s="250" t="s">
        <v>244</v>
      </c>
      <c r="E3730" s="251" t="s">
        <v>7053</v>
      </c>
      <c r="F3730" s="0" t="n">
        <v>200</v>
      </c>
    </row>
    <row r="3731" customFormat="false" ht="15" hidden="false" customHeight="false" outlineLevel="0" collapsed="false">
      <c r="A3731" s="250" t="n">
        <v>39025</v>
      </c>
      <c r="B3731" s="250" t="s">
        <v>7054</v>
      </c>
      <c r="C3731" s="250" t="s">
        <v>232</v>
      </c>
      <c r="D3731" s="250" t="s">
        <v>244</v>
      </c>
      <c r="E3731" s="251" t="s">
        <v>7055</v>
      </c>
      <c r="F3731" s="0" t="n">
        <v>41.34</v>
      </c>
    </row>
    <row r="3732" customFormat="false" ht="15" hidden="false" customHeight="false" outlineLevel="0" collapsed="false">
      <c r="A3732" s="250" t="n">
        <v>4922</v>
      </c>
      <c r="B3732" s="250" t="s">
        <v>7056</v>
      </c>
      <c r="C3732" s="250" t="s">
        <v>243</v>
      </c>
      <c r="D3732" s="250" t="s">
        <v>244</v>
      </c>
      <c r="E3732" s="251" t="s">
        <v>7057</v>
      </c>
      <c r="F3732" s="0" t="n">
        <v>12.55</v>
      </c>
    </row>
    <row r="3733" customFormat="false" ht="15" hidden="false" customHeight="false" outlineLevel="0" collapsed="false">
      <c r="A3733" s="250" t="n">
        <v>4911</v>
      </c>
      <c r="B3733" s="250" t="s">
        <v>7058</v>
      </c>
      <c r="C3733" s="250" t="s">
        <v>243</v>
      </c>
      <c r="D3733" s="250" t="s">
        <v>244</v>
      </c>
      <c r="E3733" s="251" t="s">
        <v>7059</v>
      </c>
      <c r="F3733" s="0" t="n">
        <v>24.29</v>
      </c>
    </row>
    <row r="3734" customFormat="false" ht="15" hidden="false" customHeight="false" outlineLevel="0" collapsed="false">
      <c r="A3734" s="250" t="n">
        <v>37518</v>
      </c>
      <c r="B3734" s="250" t="s">
        <v>7060</v>
      </c>
      <c r="C3734" s="250" t="s">
        <v>243</v>
      </c>
      <c r="D3734" s="250" t="s">
        <v>244</v>
      </c>
      <c r="E3734" s="251" t="s">
        <v>7061</v>
      </c>
      <c r="F3734" s="0" t="n">
        <v>29.79</v>
      </c>
    </row>
    <row r="3735" customFormat="false" ht="15" hidden="false" customHeight="false" outlineLevel="0" collapsed="false">
      <c r="A3735" s="250" t="n">
        <v>4910</v>
      </c>
      <c r="B3735" s="250" t="s">
        <v>7062</v>
      </c>
      <c r="C3735" s="250" t="s">
        <v>243</v>
      </c>
      <c r="D3735" s="250" t="s">
        <v>244</v>
      </c>
      <c r="E3735" s="251" t="s">
        <v>7063</v>
      </c>
      <c r="F3735" s="0" t="n">
        <v>21</v>
      </c>
    </row>
    <row r="3736" customFormat="false" ht="15" hidden="false" customHeight="false" outlineLevel="0" collapsed="false">
      <c r="A3736" s="250" t="n">
        <v>4943</v>
      </c>
      <c r="B3736" s="250" t="s">
        <v>7064</v>
      </c>
      <c r="C3736" s="250" t="s">
        <v>243</v>
      </c>
      <c r="D3736" s="250" t="s">
        <v>244</v>
      </c>
      <c r="E3736" s="251" t="s">
        <v>7065</v>
      </c>
      <c r="F3736" s="0" t="n">
        <v>39.15</v>
      </c>
    </row>
    <row r="3737" customFormat="false" ht="15" hidden="false" customHeight="false" outlineLevel="0" collapsed="false">
      <c r="A3737" s="250" t="n">
        <v>5002</v>
      </c>
      <c r="B3737" s="250" t="s">
        <v>7066</v>
      </c>
      <c r="C3737" s="250" t="s">
        <v>243</v>
      </c>
      <c r="D3737" s="250" t="s">
        <v>244</v>
      </c>
      <c r="E3737" s="251" t="s">
        <v>7067</v>
      </c>
      <c r="F3737" s="0" t="n">
        <v>462</v>
      </c>
    </row>
    <row r="3738" customFormat="false" ht="15" hidden="false" customHeight="false" outlineLevel="0" collapsed="false">
      <c r="A3738" s="250" t="n">
        <v>4977</v>
      </c>
      <c r="B3738" s="250" t="s">
        <v>7068</v>
      </c>
      <c r="C3738" s="250" t="s">
        <v>243</v>
      </c>
      <c r="D3738" s="250" t="s">
        <v>244</v>
      </c>
      <c r="E3738" s="251" t="s">
        <v>7069</v>
      </c>
      <c r="F3738" s="0" t="n">
        <v>576</v>
      </c>
    </row>
    <row r="3739" customFormat="false" ht="15" hidden="false" customHeight="false" outlineLevel="0" collapsed="false">
      <c r="A3739" s="250" t="n">
        <v>5028</v>
      </c>
      <c r="B3739" s="250" t="s">
        <v>7070</v>
      </c>
      <c r="C3739" s="250" t="s">
        <v>243</v>
      </c>
      <c r="D3739" s="250" t="s">
        <v>244</v>
      </c>
      <c r="E3739" s="251" t="s">
        <v>7071</v>
      </c>
      <c r="F3739" s="0" t="n">
        <v>4.87</v>
      </c>
    </row>
    <row r="3740" customFormat="false" ht="15" hidden="false" customHeight="false" outlineLevel="0" collapsed="false">
      <c r="A3740" s="250" t="n">
        <v>4998</v>
      </c>
      <c r="B3740" s="250" t="s">
        <v>7072</v>
      </c>
      <c r="C3740" s="250" t="s">
        <v>243</v>
      </c>
      <c r="D3740" s="250" t="s">
        <v>244</v>
      </c>
      <c r="E3740" s="251" t="s">
        <v>7073</v>
      </c>
      <c r="F3740" s="0" t="n">
        <v>8.33</v>
      </c>
    </row>
    <row r="3741" customFormat="false" ht="15" hidden="false" customHeight="false" outlineLevel="0" collapsed="false">
      <c r="A3741" s="250" t="n">
        <v>4969</v>
      </c>
      <c r="B3741" s="250" t="s">
        <v>7074</v>
      </c>
      <c r="C3741" s="250" t="s">
        <v>243</v>
      </c>
      <c r="D3741" s="250" t="s">
        <v>244</v>
      </c>
      <c r="E3741" s="251" t="s">
        <v>7075</v>
      </c>
      <c r="F3741" s="0" t="n">
        <v>30</v>
      </c>
    </row>
    <row r="3742" customFormat="false" ht="15" hidden="false" customHeight="false" outlineLevel="0" collapsed="false">
      <c r="A3742" s="250" t="n">
        <v>11364</v>
      </c>
      <c r="B3742" s="250" t="s">
        <v>7076</v>
      </c>
      <c r="C3742" s="250" t="s">
        <v>232</v>
      </c>
      <c r="D3742" s="250" t="s">
        <v>236</v>
      </c>
      <c r="E3742" s="251" t="s">
        <v>7077</v>
      </c>
      <c r="F3742" s="0" t="n">
        <v>1187.61</v>
      </c>
    </row>
    <row r="3743" customFormat="false" ht="15" hidden="false" customHeight="false" outlineLevel="0" collapsed="false">
      <c r="A3743" s="250" t="n">
        <v>11365</v>
      </c>
      <c r="B3743" s="250" t="s">
        <v>7078</v>
      </c>
      <c r="C3743" s="250" t="s">
        <v>232</v>
      </c>
      <c r="D3743" s="250" t="s">
        <v>236</v>
      </c>
      <c r="E3743" s="251" t="s">
        <v>7079</v>
      </c>
      <c r="F3743" s="0" t="n">
        <v>117.89</v>
      </c>
    </row>
    <row r="3744" customFormat="false" ht="15" hidden="false" customHeight="false" outlineLevel="0" collapsed="false">
      <c r="A3744" s="250" t="n">
        <v>11366</v>
      </c>
      <c r="B3744" s="250" t="s">
        <v>7080</v>
      </c>
      <c r="C3744" s="250" t="s">
        <v>232</v>
      </c>
      <c r="D3744" s="250" t="s">
        <v>236</v>
      </c>
      <c r="E3744" s="251" t="s">
        <v>7081</v>
      </c>
      <c r="F3744" s="0" t="n">
        <v>70.88</v>
      </c>
    </row>
    <row r="3745" customFormat="false" ht="15" hidden="false" customHeight="false" outlineLevel="0" collapsed="false">
      <c r="A3745" s="250" t="n">
        <v>43777</v>
      </c>
      <c r="B3745" s="250" t="s">
        <v>7082</v>
      </c>
      <c r="C3745" s="250" t="s">
        <v>232</v>
      </c>
      <c r="D3745" s="250" t="s">
        <v>236</v>
      </c>
      <c r="E3745" s="251" t="s">
        <v>7083</v>
      </c>
      <c r="F3745" s="0" t="n">
        <v>56.39</v>
      </c>
    </row>
    <row r="3746" customFormat="false" ht="15" hidden="false" customHeight="false" outlineLevel="0" collapsed="false">
      <c r="A3746" s="250" t="n">
        <v>20322</v>
      </c>
      <c r="B3746" s="250" t="s">
        <v>7084</v>
      </c>
      <c r="C3746" s="250" t="s">
        <v>232</v>
      </c>
      <c r="D3746" s="250" t="s">
        <v>236</v>
      </c>
      <c r="E3746" s="251" t="s">
        <v>7085</v>
      </c>
      <c r="F3746" s="0" t="n">
        <v>17.5</v>
      </c>
    </row>
    <row r="3747" customFormat="false" ht="15" hidden="false" customHeight="false" outlineLevel="0" collapsed="false">
      <c r="A3747" s="250" t="n">
        <v>10553</v>
      </c>
      <c r="B3747" s="250" t="s">
        <v>7086</v>
      </c>
      <c r="C3747" s="250" t="s">
        <v>232</v>
      </c>
      <c r="D3747" s="250" t="s">
        <v>236</v>
      </c>
      <c r="E3747" s="251" t="s">
        <v>7087</v>
      </c>
      <c r="F3747" s="0" t="n">
        <v>8.47</v>
      </c>
    </row>
    <row r="3748" customFormat="false" ht="15" hidden="false" customHeight="false" outlineLevel="0" collapsed="false">
      <c r="A3748" s="250" t="n">
        <v>5020</v>
      </c>
      <c r="B3748" s="250" t="s">
        <v>7088</v>
      </c>
      <c r="C3748" s="250" t="s">
        <v>232</v>
      </c>
      <c r="D3748" s="250" t="s">
        <v>236</v>
      </c>
      <c r="E3748" s="251" t="s">
        <v>7089</v>
      </c>
      <c r="F3748" s="0" t="n">
        <v>7.26</v>
      </c>
    </row>
    <row r="3749" customFormat="false" ht="15" hidden="false" customHeight="false" outlineLevel="0" collapsed="false">
      <c r="A3749" s="250" t="n">
        <v>10554</v>
      </c>
      <c r="B3749" s="250" t="s">
        <v>7090</v>
      </c>
      <c r="C3749" s="250" t="s">
        <v>232</v>
      </c>
      <c r="D3749" s="250" t="s">
        <v>236</v>
      </c>
      <c r="E3749" s="251" t="s">
        <v>7091</v>
      </c>
      <c r="F3749" s="0" t="n">
        <v>2.47</v>
      </c>
    </row>
    <row r="3750" customFormat="false" ht="15" hidden="false" customHeight="false" outlineLevel="0" collapsed="false">
      <c r="A3750" s="250" t="n">
        <v>10555</v>
      </c>
      <c r="B3750" s="250" t="s">
        <v>7092</v>
      </c>
      <c r="C3750" s="250" t="s">
        <v>232</v>
      </c>
      <c r="D3750" s="250" t="s">
        <v>236</v>
      </c>
      <c r="E3750" s="251" t="s">
        <v>7093</v>
      </c>
      <c r="F3750" s="0" t="n">
        <v>4.65</v>
      </c>
    </row>
    <row r="3751" customFormat="false" ht="15" hidden="false" customHeight="false" outlineLevel="0" collapsed="false">
      <c r="A3751" s="250" t="n">
        <v>10556</v>
      </c>
      <c r="B3751" s="250" t="s">
        <v>7094</v>
      </c>
      <c r="C3751" s="250" t="s">
        <v>232</v>
      </c>
      <c r="D3751" s="250" t="s">
        <v>236</v>
      </c>
      <c r="E3751" s="251" t="s">
        <v>7095</v>
      </c>
      <c r="F3751" s="0" t="n">
        <v>25.04</v>
      </c>
    </row>
    <row r="3752" customFormat="false" ht="15" hidden="false" customHeight="false" outlineLevel="0" collapsed="false">
      <c r="A3752" s="250" t="n">
        <v>39502</v>
      </c>
      <c r="B3752" s="250" t="s">
        <v>7096</v>
      </c>
      <c r="C3752" s="250" t="s">
        <v>232</v>
      </c>
      <c r="D3752" s="250" t="s">
        <v>236</v>
      </c>
      <c r="E3752" s="251" t="s">
        <v>7097</v>
      </c>
      <c r="F3752" s="0" t="n">
        <v>12.52</v>
      </c>
    </row>
    <row r="3753" customFormat="false" ht="15" hidden="false" customHeight="false" outlineLevel="0" collapsed="false">
      <c r="A3753" s="250" t="n">
        <v>39504</v>
      </c>
      <c r="B3753" s="250" t="s">
        <v>7098</v>
      </c>
      <c r="C3753" s="250" t="s">
        <v>232</v>
      </c>
      <c r="D3753" s="250" t="s">
        <v>236</v>
      </c>
      <c r="E3753" s="251" t="s">
        <v>7099</v>
      </c>
      <c r="F3753" s="0" t="n">
        <v>3.34</v>
      </c>
    </row>
    <row r="3754" customFormat="false" ht="15" hidden="false" customHeight="false" outlineLevel="0" collapsed="false">
      <c r="A3754" s="250" t="n">
        <v>39503</v>
      </c>
      <c r="B3754" s="250" t="s">
        <v>7100</v>
      </c>
      <c r="C3754" s="250" t="s">
        <v>232</v>
      </c>
      <c r="D3754" s="250" t="s">
        <v>236</v>
      </c>
      <c r="E3754" s="251" t="s">
        <v>7101</v>
      </c>
      <c r="F3754" s="0" t="n">
        <v>35.06</v>
      </c>
    </row>
    <row r="3755" customFormat="false" ht="15" hidden="false" customHeight="false" outlineLevel="0" collapsed="false">
      <c r="A3755" s="250" t="n">
        <v>39505</v>
      </c>
      <c r="B3755" s="250" t="s">
        <v>7102</v>
      </c>
      <c r="C3755" s="250" t="s">
        <v>232</v>
      </c>
      <c r="D3755" s="250" t="s">
        <v>236</v>
      </c>
      <c r="E3755" s="251" t="s">
        <v>7103</v>
      </c>
      <c r="F3755" s="0" t="n">
        <v>65.16</v>
      </c>
    </row>
    <row r="3756" customFormat="false" ht="15" hidden="false" customHeight="false" outlineLevel="0" collapsed="false">
      <c r="A3756" s="250" t="n">
        <v>44471</v>
      </c>
      <c r="B3756" s="250" t="s">
        <v>7104</v>
      </c>
      <c r="C3756" s="250" t="s">
        <v>232</v>
      </c>
      <c r="D3756" s="250" t="s">
        <v>244</v>
      </c>
      <c r="E3756" s="251" t="s">
        <v>7105</v>
      </c>
      <c r="F3756" s="0" t="n">
        <v>3.35</v>
      </c>
    </row>
    <row r="3757" customFormat="false" ht="15" hidden="false" customHeight="false" outlineLevel="0" collapsed="false">
      <c r="A3757" s="250" t="n">
        <v>4944</v>
      </c>
      <c r="B3757" s="250" t="s">
        <v>7106</v>
      </c>
      <c r="C3757" s="250" t="s">
        <v>243</v>
      </c>
      <c r="D3757" s="250" t="s">
        <v>244</v>
      </c>
      <c r="E3757" s="251" t="s">
        <v>7107</v>
      </c>
      <c r="F3757" s="0" t="n">
        <v>5.43</v>
      </c>
    </row>
    <row r="3758" customFormat="false" ht="15" hidden="false" customHeight="false" outlineLevel="0" collapsed="false">
      <c r="A3758" s="250" t="n">
        <v>21102</v>
      </c>
      <c r="B3758" s="250" t="s">
        <v>7108</v>
      </c>
      <c r="C3758" s="250" t="s">
        <v>232</v>
      </c>
      <c r="D3758" s="250" t="s">
        <v>236</v>
      </c>
      <c r="E3758" s="251" t="s">
        <v>7109</v>
      </c>
      <c r="F3758" s="0" t="n">
        <v>1.89</v>
      </c>
    </row>
    <row r="3759" customFormat="false" ht="15" hidden="false" customHeight="false" outlineLevel="0" collapsed="false">
      <c r="A3759" s="250" t="n">
        <v>21101</v>
      </c>
      <c r="B3759" s="250" t="s">
        <v>7110</v>
      </c>
      <c r="C3759" s="250" t="s">
        <v>232</v>
      </c>
      <c r="D3759" s="250" t="s">
        <v>236</v>
      </c>
      <c r="E3759" s="251" t="s">
        <v>7111</v>
      </c>
      <c r="F3759" s="0" t="n">
        <v>0.37</v>
      </c>
    </row>
    <row r="3760" customFormat="false" ht="15" hidden="false" customHeight="false" outlineLevel="0" collapsed="false">
      <c r="A3760" s="250" t="n">
        <v>34713</v>
      </c>
      <c r="B3760" s="250" t="s">
        <v>7112</v>
      </c>
      <c r="C3760" s="250" t="s">
        <v>243</v>
      </c>
      <c r="D3760" s="250" t="s">
        <v>236</v>
      </c>
      <c r="E3760" s="251" t="s">
        <v>7113</v>
      </c>
      <c r="F3760" s="0" t="n">
        <v>17.27</v>
      </c>
    </row>
    <row r="3761" customFormat="false" ht="15" hidden="false" customHeight="false" outlineLevel="0" collapsed="false">
      <c r="A3761" s="250" t="n">
        <v>37563</v>
      </c>
      <c r="B3761" s="250" t="s">
        <v>7114</v>
      </c>
      <c r="C3761" s="250" t="s">
        <v>243</v>
      </c>
      <c r="D3761" s="250" t="s">
        <v>236</v>
      </c>
      <c r="E3761" s="251" t="s">
        <v>7115</v>
      </c>
      <c r="F3761" s="0" t="n">
        <v>39.09</v>
      </c>
    </row>
    <row r="3762" customFormat="false" ht="15" hidden="false" customHeight="false" outlineLevel="0" collapsed="false">
      <c r="A3762" s="250" t="n">
        <v>4948</v>
      </c>
      <c r="B3762" s="250" t="s">
        <v>7116</v>
      </c>
      <c r="C3762" s="250" t="s">
        <v>243</v>
      </c>
      <c r="D3762" s="250" t="s">
        <v>236</v>
      </c>
      <c r="E3762" s="251" t="s">
        <v>7117</v>
      </c>
      <c r="F3762" s="0" t="n">
        <v>79.38</v>
      </c>
    </row>
    <row r="3763" customFormat="false" ht="15" hidden="false" customHeight="false" outlineLevel="0" collapsed="false">
      <c r="A3763" s="250" t="n">
        <v>37561</v>
      </c>
      <c r="B3763" s="250" t="s">
        <v>7118</v>
      </c>
      <c r="C3763" s="250" t="s">
        <v>243</v>
      </c>
      <c r="D3763" s="250" t="s">
        <v>236</v>
      </c>
      <c r="E3763" s="251" t="s">
        <v>7119</v>
      </c>
      <c r="F3763" s="0" t="n">
        <v>153.31</v>
      </c>
    </row>
    <row r="3764" customFormat="false" ht="15" hidden="false" customHeight="false" outlineLevel="0" collapsed="false">
      <c r="A3764" s="250" t="n">
        <v>37562</v>
      </c>
      <c r="B3764" s="250" t="s">
        <v>7120</v>
      </c>
      <c r="C3764" s="250" t="s">
        <v>243</v>
      </c>
      <c r="D3764" s="250" t="s">
        <v>236</v>
      </c>
      <c r="E3764" s="251" t="s">
        <v>7121</v>
      </c>
      <c r="F3764" s="0" t="n">
        <v>450.8</v>
      </c>
    </row>
    <row r="3765" customFormat="false" ht="15" hidden="false" customHeight="false" outlineLevel="0" collapsed="false">
      <c r="A3765" s="250" t="n">
        <v>14164</v>
      </c>
      <c r="B3765" s="250" t="s">
        <v>7122</v>
      </c>
      <c r="C3765" s="250" t="s">
        <v>232</v>
      </c>
      <c r="D3765" s="250" t="s">
        <v>244</v>
      </c>
      <c r="E3765" s="251" t="s">
        <v>7123</v>
      </c>
      <c r="F3765" s="0" t="n">
        <v>1.55</v>
      </c>
    </row>
    <row r="3766" customFormat="false" ht="15" hidden="false" customHeight="false" outlineLevel="0" collapsed="false">
      <c r="A3766" s="250" t="n">
        <v>14163</v>
      </c>
      <c r="B3766" s="250" t="s">
        <v>7124</v>
      </c>
      <c r="C3766" s="250" t="s">
        <v>232</v>
      </c>
      <c r="D3766" s="250" t="s">
        <v>244</v>
      </c>
      <c r="E3766" s="251" t="s">
        <v>7125</v>
      </c>
      <c r="F3766" s="0" t="n">
        <v>0.55</v>
      </c>
    </row>
    <row r="3767" customFormat="false" ht="15" hidden="false" customHeight="false" outlineLevel="0" collapsed="false">
      <c r="A3767" s="250" t="n">
        <v>5051</v>
      </c>
      <c r="B3767" s="250" t="s">
        <v>7126</v>
      </c>
      <c r="C3767" s="250" t="s">
        <v>232</v>
      </c>
      <c r="D3767" s="250" t="s">
        <v>244</v>
      </c>
      <c r="E3767" s="251" t="s">
        <v>7127</v>
      </c>
      <c r="F3767" s="0" t="n">
        <v>4.63</v>
      </c>
    </row>
    <row r="3768" customFormat="false" ht="15" hidden="false" customHeight="false" outlineLevel="0" collapsed="false">
      <c r="A3768" s="250" t="n">
        <v>14162</v>
      </c>
      <c r="B3768" s="250" t="s">
        <v>7128</v>
      </c>
      <c r="C3768" s="250" t="s">
        <v>232</v>
      </c>
      <c r="D3768" s="250" t="s">
        <v>244</v>
      </c>
      <c r="E3768" s="251" t="s">
        <v>7129</v>
      </c>
      <c r="F3768" s="0" t="n">
        <v>1.73</v>
      </c>
    </row>
    <row r="3769" customFormat="false" ht="15" hidden="false" customHeight="false" outlineLevel="0" collapsed="false">
      <c r="A3769" s="250" t="n">
        <v>5052</v>
      </c>
      <c r="B3769" s="250" t="s">
        <v>7130</v>
      </c>
      <c r="C3769" s="250" t="s">
        <v>232</v>
      </c>
      <c r="D3769" s="250" t="s">
        <v>244</v>
      </c>
      <c r="E3769" s="251" t="s">
        <v>7131</v>
      </c>
      <c r="F3769" s="0" t="n">
        <v>6.36</v>
      </c>
    </row>
    <row r="3770" customFormat="false" ht="15" hidden="false" customHeight="false" outlineLevel="0" collapsed="false">
      <c r="A3770" s="250" t="n">
        <v>14166</v>
      </c>
      <c r="B3770" s="250" t="s">
        <v>7132</v>
      </c>
      <c r="C3770" s="250" t="s">
        <v>232</v>
      </c>
      <c r="D3770" s="250" t="s">
        <v>244</v>
      </c>
      <c r="E3770" s="251" t="s">
        <v>7133</v>
      </c>
      <c r="F3770" s="0" t="n">
        <v>0.3</v>
      </c>
    </row>
    <row r="3771" customFormat="false" ht="15" hidden="false" customHeight="false" outlineLevel="0" collapsed="false">
      <c r="A3771" s="250" t="n">
        <v>14165</v>
      </c>
      <c r="B3771" s="250" t="s">
        <v>7134</v>
      </c>
      <c r="C3771" s="250" t="s">
        <v>232</v>
      </c>
      <c r="D3771" s="250" t="s">
        <v>244</v>
      </c>
      <c r="E3771" s="251" t="s">
        <v>7135</v>
      </c>
      <c r="F3771" s="0" t="n">
        <v>56.44</v>
      </c>
    </row>
    <row r="3772" customFormat="false" ht="15" hidden="false" customHeight="false" outlineLevel="0" collapsed="false">
      <c r="A3772" s="250" t="n">
        <v>5050</v>
      </c>
      <c r="B3772" s="250" t="s">
        <v>7136</v>
      </c>
      <c r="C3772" s="250" t="s">
        <v>232</v>
      </c>
      <c r="D3772" s="250" t="s">
        <v>244</v>
      </c>
      <c r="E3772" s="251" t="s">
        <v>7137</v>
      </c>
      <c r="F3772" s="0" t="n">
        <v>19.48</v>
      </c>
    </row>
    <row r="3773" customFormat="false" ht="15" hidden="false" customHeight="false" outlineLevel="0" collapsed="false">
      <c r="A3773" s="250" t="n">
        <v>12366</v>
      </c>
      <c r="B3773" s="250" t="s">
        <v>7138</v>
      </c>
      <c r="C3773" s="250" t="s">
        <v>232</v>
      </c>
      <c r="D3773" s="250" t="s">
        <v>244</v>
      </c>
      <c r="E3773" s="251" t="s">
        <v>7139</v>
      </c>
      <c r="F3773" s="0" t="n">
        <v>3447.28</v>
      </c>
    </row>
    <row r="3774" customFormat="false" ht="15" hidden="false" customHeight="false" outlineLevel="0" collapsed="false">
      <c r="A3774" s="250" t="n">
        <v>5045</v>
      </c>
      <c r="B3774" s="250" t="s">
        <v>7140</v>
      </c>
      <c r="C3774" s="250" t="s">
        <v>232</v>
      </c>
      <c r="D3774" s="250" t="s">
        <v>244</v>
      </c>
      <c r="E3774" s="251" t="s">
        <v>7141</v>
      </c>
      <c r="F3774" s="0" t="n">
        <v>6507.54</v>
      </c>
    </row>
    <row r="3775" customFormat="false" ht="15" hidden="false" customHeight="false" outlineLevel="0" collapsed="false">
      <c r="A3775" s="250" t="n">
        <v>5035</v>
      </c>
      <c r="B3775" s="250" t="s">
        <v>7142</v>
      </c>
      <c r="C3775" s="250" t="s">
        <v>232</v>
      </c>
      <c r="D3775" s="250" t="s">
        <v>244</v>
      </c>
      <c r="E3775" s="251" t="s">
        <v>7143</v>
      </c>
      <c r="F3775" s="0" t="n">
        <v>38.66</v>
      </c>
    </row>
    <row r="3776" customFormat="false" ht="15" hidden="false" customHeight="false" outlineLevel="0" collapsed="false">
      <c r="A3776" s="250" t="n">
        <v>41180</v>
      </c>
      <c r="B3776" s="250" t="s">
        <v>7144</v>
      </c>
      <c r="C3776" s="250" t="s">
        <v>232</v>
      </c>
      <c r="D3776" s="250" t="s">
        <v>244</v>
      </c>
      <c r="E3776" s="251" t="s">
        <v>7145</v>
      </c>
      <c r="F3776" s="0" t="n">
        <v>297.42</v>
      </c>
    </row>
    <row r="3777" customFormat="false" ht="15" hidden="false" customHeight="false" outlineLevel="0" collapsed="false">
      <c r="A3777" s="250" t="n">
        <v>41181</v>
      </c>
      <c r="B3777" s="250" t="s">
        <v>7146</v>
      </c>
      <c r="C3777" s="250" t="s">
        <v>232</v>
      </c>
      <c r="D3777" s="250" t="s">
        <v>244</v>
      </c>
      <c r="E3777" s="251" t="s">
        <v>7147</v>
      </c>
      <c r="F3777" s="0" t="n">
        <v>2.52</v>
      </c>
    </row>
    <row r="3778" customFormat="false" ht="15" hidden="false" customHeight="false" outlineLevel="0" collapsed="false">
      <c r="A3778" s="250" t="n">
        <v>41182</v>
      </c>
      <c r="B3778" s="250" t="s">
        <v>7148</v>
      </c>
      <c r="C3778" s="250" t="s">
        <v>232</v>
      </c>
      <c r="D3778" s="250" t="s">
        <v>244</v>
      </c>
      <c r="E3778" s="251" t="s">
        <v>7149</v>
      </c>
      <c r="F3778" s="0" t="n">
        <v>6.7</v>
      </c>
    </row>
    <row r="3779" customFormat="false" ht="15" hidden="false" customHeight="false" outlineLevel="0" collapsed="false">
      <c r="A3779" s="250" t="n">
        <v>41183</v>
      </c>
      <c r="B3779" s="250" t="s">
        <v>7150</v>
      </c>
      <c r="C3779" s="250" t="s">
        <v>232</v>
      </c>
      <c r="D3779" s="250" t="s">
        <v>244</v>
      </c>
      <c r="E3779" s="251" t="s">
        <v>7151</v>
      </c>
      <c r="F3779" s="0" t="n">
        <v>16.75</v>
      </c>
    </row>
    <row r="3780" customFormat="false" ht="15" hidden="false" customHeight="false" outlineLevel="0" collapsed="false">
      <c r="A3780" s="250" t="n">
        <v>41184</v>
      </c>
      <c r="B3780" s="250" t="s">
        <v>7152</v>
      </c>
      <c r="C3780" s="250" t="s">
        <v>232</v>
      </c>
      <c r="D3780" s="250" t="s">
        <v>244</v>
      </c>
      <c r="E3780" s="251" t="s">
        <v>7153</v>
      </c>
      <c r="F3780" s="0" t="n">
        <v>76.66</v>
      </c>
    </row>
    <row r="3781" customFormat="false" ht="15" hidden="false" customHeight="false" outlineLevel="0" collapsed="false">
      <c r="A3781" s="250" t="n">
        <v>41185</v>
      </c>
      <c r="B3781" s="250" t="s">
        <v>7154</v>
      </c>
      <c r="C3781" s="250" t="s">
        <v>232</v>
      </c>
      <c r="D3781" s="250" t="s">
        <v>244</v>
      </c>
      <c r="E3781" s="251" t="s">
        <v>7155</v>
      </c>
      <c r="F3781" s="0" t="n">
        <v>4.19</v>
      </c>
    </row>
    <row r="3782" customFormat="false" ht="15" hidden="false" customHeight="false" outlineLevel="0" collapsed="false">
      <c r="A3782" s="250" t="n">
        <v>41186</v>
      </c>
      <c r="B3782" s="250" t="s">
        <v>7156</v>
      </c>
      <c r="C3782" s="250" t="s">
        <v>232</v>
      </c>
      <c r="D3782" s="250" t="s">
        <v>244</v>
      </c>
      <c r="E3782" s="251" t="s">
        <v>7157</v>
      </c>
      <c r="F3782" s="0" t="n">
        <v>180.18</v>
      </c>
    </row>
    <row r="3783" customFormat="false" ht="15" hidden="false" customHeight="false" outlineLevel="0" collapsed="false">
      <c r="A3783" s="250" t="n">
        <v>41187</v>
      </c>
      <c r="B3783" s="250" t="s">
        <v>7158</v>
      </c>
      <c r="C3783" s="250" t="s">
        <v>232</v>
      </c>
      <c r="D3783" s="250" t="s">
        <v>244</v>
      </c>
      <c r="E3783" s="251" t="s">
        <v>7159</v>
      </c>
      <c r="F3783" s="0" t="n">
        <v>8.13</v>
      </c>
    </row>
    <row r="3784" customFormat="false" ht="15" hidden="false" customHeight="false" outlineLevel="0" collapsed="false">
      <c r="A3784" s="250" t="n">
        <v>41188</v>
      </c>
      <c r="B3784" s="250" t="s">
        <v>7160</v>
      </c>
      <c r="C3784" s="250" t="s">
        <v>232</v>
      </c>
      <c r="D3784" s="250" t="s">
        <v>244</v>
      </c>
      <c r="E3784" s="251" t="s">
        <v>7161</v>
      </c>
      <c r="F3784" s="0" t="n">
        <v>9.73</v>
      </c>
    </row>
    <row r="3785" customFormat="false" ht="15" hidden="false" customHeight="false" outlineLevel="0" collapsed="false">
      <c r="A3785" s="250" t="n">
        <v>5036</v>
      </c>
      <c r="B3785" s="250" t="s">
        <v>7162</v>
      </c>
      <c r="C3785" s="250" t="s">
        <v>232</v>
      </c>
      <c r="D3785" s="250" t="s">
        <v>244</v>
      </c>
      <c r="E3785" s="251" t="s">
        <v>7163</v>
      </c>
      <c r="F3785" s="0" t="n">
        <v>0.77</v>
      </c>
    </row>
    <row r="3786" customFormat="false" ht="15" hidden="false" customHeight="false" outlineLevel="0" collapsed="false">
      <c r="A3786" s="250" t="n">
        <v>41189</v>
      </c>
      <c r="B3786" s="250" t="s">
        <v>7164</v>
      </c>
      <c r="C3786" s="250" t="s">
        <v>232</v>
      </c>
      <c r="D3786" s="250" t="s">
        <v>244</v>
      </c>
      <c r="E3786" s="251" t="s">
        <v>7165</v>
      </c>
      <c r="F3786" s="0" t="n">
        <v>0.7</v>
      </c>
    </row>
    <row r="3787" customFormat="false" ht="15" hidden="false" customHeight="false" outlineLevel="0" collapsed="false">
      <c r="A3787" s="250" t="n">
        <v>41190</v>
      </c>
      <c r="B3787" s="250" t="s">
        <v>7166</v>
      </c>
      <c r="C3787" s="250" t="s">
        <v>232</v>
      </c>
      <c r="D3787" s="250" t="s">
        <v>244</v>
      </c>
      <c r="E3787" s="251" t="s">
        <v>7167</v>
      </c>
      <c r="F3787" s="0" t="n">
        <v>1.77</v>
      </c>
    </row>
    <row r="3788" customFormat="false" ht="15" hidden="false" customHeight="false" outlineLevel="0" collapsed="false">
      <c r="A3788" s="250" t="n">
        <v>41191</v>
      </c>
      <c r="B3788" s="250" t="s">
        <v>7168</v>
      </c>
      <c r="C3788" s="250" t="s">
        <v>232</v>
      </c>
      <c r="D3788" s="250" t="s">
        <v>244</v>
      </c>
      <c r="E3788" s="251" t="s">
        <v>7169</v>
      </c>
      <c r="F3788" s="0" t="n">
        <v>0.37</v>
      </c>
    </row>
    <row r="3789" customFormat="false" ht="15" hidden="false" customHeight="false" outlineLevel="0" collapsed="false">
      <c r="A3789" s="250" t="n">
        <v>41192</v>
      </c>
      <c r="B3789" s="250" t="s">
        <v>7170</v>
      </c>
      <c r="C3789" s="250" t="s">
        <v>232</v>
      </c>
      <c r="D3789" s="250" t="s">
        <v>244</v>
      </c>
      <c r="E3789" s="251" t="s">
        <v>7171</v>
      </c>
      <c r="F3789" s="0" t="n">
        <v>0.21</v>
      </c>
    </row>
    <row r="3790" customFormat="false" ht="15" hidden="false" customHeight="false" outlineLevel="0" collapsed="false">
      <c r="A3790" s="250" t="n">
        <v>41193</v>
      </c>
      <c r="B3790" s="250" t="s">
        <v>7172</v>
      </c>
      <c r="C3790" s="250" t="s">
        <v>232</v>
      </c>
      <c r="D3790" s="250" t="s">
        <v>244</v>
      </c>
      <c r="E3790" s="251" t="s">
        <v>7173</v>
      </c>
      <c r="F3790" s="0" t="n">
        <v>2.93</v>
      </c>
    </row>
    <row r="3791" customFormat="false" ht="15" hidden="false" customHeight="false" outlineLevel="0" collapsed="false">
      <c r="A3791" s="250" t="n">
        <v>41194</v>
      </c>
      <c r="B3791" s="250" t="s">
        <v>7174</v>
      </c>
      <c r="C3791" s="250" t="s">
        <v>232</v>
      </c>
      <c r="D3791" s="250" t="s">
        <v>244</v>
      </c>
      <c r="E3791" s="251" t="s">
        <v>7175</v>
      </c>
      <c r="F3791" s="0" t="n">
        <v>0.15</v>
      </c>
    </row>
    <row r="3792" customFormat="false" ht="15" hidden="false" customHeight="false" outlineLevel="0" collapsed="false">
      <c r="A3792" s="250" t="n">
        <v>5044</v>
      </c>
      <c r="B3792" s="250" t="s">
        <v>7176</v>
      </c>
      <c r="C3792" s="250" t="s">
        <v>232</v>
      </c>
      <c r="D3792" s="250" t="s">
        <v>244</v>
      </c>
      <c r="E3792" s="251" t="s">
        <v>7177</v>
      </c>
      <c r="F3792" s="0" t="n">
        <v>0.1</v>
      </c>
    </row>
    <row r="3793" customFormat="false" ht="15" hidden="false" customHeight="false" outlineLevel="0" collapsed="false">
      <c r="A3793" s="250" t="n">
        <v>5059</v>
      </c>
      <c r="B3793" s="250" t="s">
        <v>7178</v>
      </c>
      <c r="C3793" s="250" t="s">
        <v>232</v>
      </c>
      <c r="D3793" s="250" t="s">
        <v>244</v>
      </c>
      <c r="E3793" s="251" t="s">
        <v>7179</v>
      </c>
      <c r="F3793" s="0" t="n">
        <v>0.82</v>
      </c>
    </row>
    <row r="3794" customFormat="false" ht="15" hidden="false" customHeight="false" outlineLevel="0" collapsed="false">
      <c r="A3794" s="250" t="n">
        <v>41201</v>
      </c>
      <c r="B3794" s="250" t="s">
        <v>7180</v>
      </c>
      <c r="C3794" s="250" t="s">
        <v>232</v>
      </c>
      <c r="D3794" s="250" t="s">
        <v>244</v>
      </c>
      <c r="E3794" s="251" t="s">
        <v>7181</v>
      </c>
      <c r="F3794" s="0" t="n">
        <v>2.28</v>
      </c>
    </row>
    <row r="3795" customFormat="false" ht="15" hidden="false" customHeight="false" outlineLevel="0" collapsed="false">
      <c r="A3795" s="250" t="n">
        <v>41199</v>
      </c>
      <c r="B3795" s="250" t="s">
        <v>7182</v>
      </c>
      <c r="C3795" s="250" t="s">
        <v>232</v>
      </c>
      <c r="D3795" s="250" t="s">
        <v>244</v>
      </c>
      <c r="E3795" s="251" t="s">
        <v>7183</v>
      </c>
      <c r="F3795" s="0" t="n">
        <v>697.24</v>
      </c>
    </row>
    <row r="3796" customFormat="false" ht="15" hidden="false" customHeight="false" outlineLevel="0" collapsed="false">
      <c r="A3796" s="250" t="n">
        <v>5057</v>
      </c>
      <c r="B3796" s="250" t="s">
        <v>7184</v>
      </c>
      <c r="C3796" s="250" t="s">
        <v>232</v>
      </c>
      <c r="D3796" s="250" t="s">
        <v>244</v>
      </c>
      <c r="E3796" s="251" t="s">
        <v>7185</v>
      </c>
      <c r="F3796" s="0" t="n">
        <v>313.61</v>
      </c>
    </row>
    <row r="3797" customFormat="false" ht="15" hidden="false" customHeight="false" outlineLevel="0" collapsed="false">
      <c r="A3797" s="250" t="n">
        <v>41200</v>
      </c>
      <c r="B3797" s="250" t="s">
        <v>7186</v>
      </c>
      <c r="C3797" s="250" t="s">
        <v>232</v>
      </c>
      <c r="D3797" s="250" t="s">
        <v>244</v>
      </c>
      <c r="E3797" s="251" t="s">
        <v>7187</v>
      </c>
      <c r="F3797" s="0" t="n">
        <v>387.85</v>
      </c>
    </row>
    <row r="3798" customFormat="false" ht="15" hidden="false" customHeight="false" outlineLevel="0" collapsed="false">
      <c r="A3798" s="250" t="n">
        <v>41205</v>
      </c>
      <c r="B3798" s="250" t="s">
        <v>7188</v>
      </c>
      <c r="C3798" s="250" t="s">
        <v>232</v>
      </c>
      <c r="D3798" s="250" t="s">
        <v>244</v>
      </c>
      <c r="E3798" s="251" t="s">
        <v>7189</v>
      </c>
      <c r="F3798" s="0" t="n">
        <v>739.98</v>
      </c>
    </row>
    <row r="3799" customFormat="false" ht="15" hidden="false" customHeight="false" outlineLevel="0" collapsed="false">
      <c r="A3799" s="250" t="n">
        <v>41202</v>
      </c>
      <c r="B3799" s="250" t="s">
        <v>7190</v>
      </c>
      <c r="C3799" s="250" t="s">
        <v>232</v>
      </c>
      <c r="D3799" s="250" t="s">
        <v>244</v>
      </c>
      <c r="E3799" s="251" t="s">
        <v>7191</v>
      </c>
      <c r="F3799" s="0" t="n">
        <v>599.99</v>
      </c>
    </row>
    <row r="3800" customFormat="false" ht="15" hidden="false" customHeight="false" outlineLevel="0" collapsed="false">
      <c r="A3800" s="250" t="n">
        <v>41206</v>
      </c>
      <c r="B3800" s="250" t="s">
        <v>7192</v>
      </c>
      <c r="C3800" s="250" t="s">
        <v>232</v>
      </c>
      <c r="D3800" s="250" t="s">
        <v>244</v>
      </c>
      <c r="E3800" s="251" t="s">
        <v>7193</v>
      </c>
      <c r="F3800" s="0" t="n">
        <v>414.36</v>
      </c>
    </row>
    <row r="3801" customFormat="false" ht="15" hidden="false" customHeight="false" outlineLevel="0" collapsed="false">
      <c r="A3801" s="250" t="n">
        <v>12372</v>
      </c>
      <c r="B3801" s="250" t="s">
        <v>7194</v>
      </c>
      <c r="C3801" s="250" t="s">
        <v>232</v>
      </c>
      <c r="D3801" s="250" t="s">
        <v>244</v>
      </c>
      <c r="E3801" s="251" t="s">
        <v>7195</v>
      </c>
      <c r="F3801" s="0" t="n">
        <v>758.77</v>
      </c>
    </row>
    <row r="3802" customFormat="false" ht="15" hidden="false" customHeight="false" outlineLevel="0" collapsed="false">
      <c r="A3802" s="250" t="n">
        <v>41207</v>
      </c>
      <c r="B3802" s="250" t="s">
        <v>7196</v>
      </c>
      <c r="C3802" s="250" t="s">
        <v>232</v>
      </c>
      <c r="D3802" s="250" t="s">
        <v>244</v>
      </c>
      <c r="E3802" s="251" t="s">
        <v>7197</v>
      </c>
      <c r="F3802" s="0" t="n">
        <v>337.04</v>
      </c>
    </row>
    <row r="3803" customFormat="false" ht="15" hidden="false" customHeight="false" outlineLevel="0" collapsed="false">
      <c r="A3803" s="250" t="n">
        <v>41203</v>
      </c>
      <c r="B3803" s="250" t="s">
        <v>7198</v>
      </c>
      <c r="C3803" s="250" t="s">
        <v>232</v>
      </c>
      <c r="D3803" s="250" t="s">
        <v>244</v>
      </c>
      <c r="E3803" s="251" t="s">
        <v>7199</v>
      </c>
      <c r="F3803" s="0" t="n">
        <v>384.35</v>
      </c>
    </row>
    <row r="3804" customFormat="false" ht="15" hidden="false" customHeight="false" outlineLevel="0" collapsed="false">
      <c r="A3804" s="250" t="n">
        <v>41204</v>
      </c>
      <c r="B3804" s="250" t="s">
        <v>7200</v>
      </c>
      <c r="C3804" s="250" t="s">
        <v>232</v>
      </c>
      <c r="D3804" s="250" t="s">
        <v>244</v>
      </c>
      <c r="E3804" s="251" t="s">
        <v>7201</v>
      </c>
      <c r="F3804" s="0" t="n">
        <v>201.32</v>
      </c>
    </row>
    <row r="3805" customFormat="false" ht="15" hidden="false" customHeight="false" outlineLevel="0" collapsed="false">
      <c r="A3805" s="250" t="n">
        <v>41210</v>
      </c>
      <c r="B3805" s="250" t="s">
        <v>7202</v>
      </c>
      <c r="C3805" s="250" t="s">
        <v>232</v>
      </c>
      <c r="D3805" s="250" t="s">
        <v>244</v>
      </c>
      <c r="E3805" s="251" t="s">
        <v>7203</v>
      </c>
      <c r="F3805" s="0" t="n">
        <v>327.14</v>
      </c>
    </row>
    <row r="3806" customFormat="false" ht="15" hidden="false" customHeight="false" outlineLevel="0" collapsed="false">
      <c r="A3806" s="250" t="n">
        <v>41208</v>
      </c>
      <c r="B3806" s="250" t="s">
        <v>7204</v>
      </c>
      <c r="C3806" s="250" t="s">
        <v>232</v>
      </c>
      <c r="D3806" s="250" t="s">
        <v>244</v>
      </c>
      <c r="E3806" s="251" t="s">
        <v>7205</v>
      </c>
      <c r="F3806" s="0" t="n">
        <v>275.78</v>
      </c>
    </row>
    <row r="3807" customFormat="false" ht="15" hidden="false" customHeight="false" outlineLevel="0" collapsed="false">
      <c r="A3807" s="250" t="n">
        <v>41211</v>
      </c>
      <c r="B3807" s="250" t="s">
        <v>7206</v>
      </c>
      <c r="C3807" s="250" t="s">
        <v>232</v>
      </c>
      <c r="D3807" s="250" t="s">
        <v>244</v>
      </c>
      <c r="E3807" s="251" t="s">
        <v>7207</v>
      </c>
      <c r="F3807" s="0" t="n">
        <v>410.85</v>
      </c>
    </row>
    <row r="3808" customFormat="false" ht="15" hidden="false" customHeight="false" outlineLevel="0" collapsed="false">
      <c r="A3808" s="250" t="n">
        <v>13339</v>
      </c>
      <c r="B3808" s="250" t="s">
        <v>7208</v>
      </c>
      <c r="C3808" s="250" t="s">
        <v>232</v>
      </c>
      <c r="D3808" s="250" t="s">
        <v>244</v>
      </c>
      <c r="E3808" s="251" t="s">
        <v>7209</v>
      </c>
      <c r="F3808" s="0" t="n">
        <v>273.99</v>
      </c>
    </row>
    <row r="3809" customFormat="false" ht="15" hidden="false" customHeight="false" outlineLevel="0" collapsed="false">
      <c r="A3809" s="250" t="n">
        <v>41213</v>
      </c>
      <c r="B3809" s="250" t="s">
        <v>7210</v>
      </c>
      <c r="C3809" s="250" t="s">
        <v>232</v>
      </c>
      <c r="D3809" s="250" t="s">
        <v>244</v>
      </c>
      <c r="E3809" s="251" t="s">
        <v>7211</v>
      </c>
      <c r="F3809" s="0" t="n">
        <v>184.95</v>
      </c>
    </row>
    <row r="3810" customFormat="false" ht="15" hidden="false" customHeight="false" outlineLevel="0" collapsed="false">
      <c r="A3810" s="250" t="n">
        <v>41209</v>
      </c>
      <c r="B3810" s="250" t="s">
        <v>7212</v>
      </c>
      <c r="C3810" s="250" t="s">
        <v>232</v>
      </c>
      <c r="D3810" s="250" t="s">
        <v>244</v>
      </c>
      <c r="E3810" s="251" t="s">
        <v>7213</v>
      </c>
      <c r="F3810" s="0" t="n">
        <v>452.55</v>
      </c>
    </row>
    <row r="3811" customFormat="false" ht="15" hidden="false" customHeight="false" outlineLevel="0" collapsed="false">
      <c r="A3811" s="250" t="n">
        <v>41216</v>
      </c>
      <c r="B3811" s="250" t="s">
        <v>7214</v>
      </c>
      <c r="C3811" s="250" t="s">
        <v>232</v>
      </c>
      <c r="D3811" s="250" t="s">
        <v>244</v>
      </c>
      <c r="E3811" s="251" t="s">
        <v>7215</v>
      </c>
      <c r="F3811" s="0" t="n">
        <v>375.85</v>
      </c>
    </row>
    <row r="3812" customFormat="false" ht="15" hidden="false" customHeight="false" outlineLevel="0" collapsed="false">
      <c r="A3812" s="250" t="n">
        <v>41217</v>
      </c>
      <c r="B3812" s="250" t="s">
        <v>7216</v>
      </c>
      <c r="C3812" s="250" t="s">
        <v>232</v>
      </c>
      <c r="D3812" s="250" t="s">
        <v>244</v>
      </c>
      <c r="E3812" s="251" t="s">
        <v>7217</v>
      </c>
      <c r="F3812" s="0" t="n">
        <v>261.58</v>
      </c>
    </row>
    <row r="3813" customFormat="false" ht="15" hidden="false" customHeight="false" outlineLevel="0" collapsed="false">
      <c r="A3813" s="250" t="n">
        <v>41218</v>
      </c>
      <c r="B3813" s="250" t="s">
        <v>7218</v>
      </c>
      <c r="C3813" s="250" t="s">
        <v>232</v>
      </c>
      <c r="D3813" s="250" t="s">
        <v>244</v>
      </c>
      <c r="E3813" s="251" t="s">
        <v>7219</v>
      </c>
      <c r="F3813" s="0" t="n">
        <v>96.8</v>
      </c>
    </row>
    <row r="3814" customFormat="false" ht="15" hidden="false" customHeight="false" outlineLevel="0" collapsed="false">
      <c r="A3814" s="250" t="n">
        <v>41214</v>
      </c>
      <c r="B3814" s="250" t="s">
        <v>7220</v>
      </c>
      <c r="C3814" s="250" t="s">
        <v>232</v>
      </c>
      <c r="D3814" s="250" t="s">
        <v>244</v>
      </c>
      <c r="E3814" s="251" t="s">
        <v>7221</v>
      </c>
      <c r="F3814" s="0" t="n">
        <v>104.25</v>
      </c>
    </row>
    <row r="3815" customFormat="false" ht="15" hidden="false" customHeight="false" outlineLevel="0" collapsed="false">
      <c r="A3815" s="250" t="n">
        <v>41215</v>
      </c>
      <c r="B3815" s="250" t="s">
        <v>7222</v>
      </c>
      <c r="C3815" s="250" t="s">
        <v>232</v>
      </c>
      <c r="D3815" s="250" t="s">
        <v>244</v>
      </c>
      <c r="E3815" s="251" t="s">
        <v>7223</v>
      </c>
      <c r="F3815" s="0" t="n">
        <v>110.32</v>
      </c>
    </row>
    <row r="3816" customFormat="false" ht="15" hidden="false" customHeight="false" outlineLevel="0" collapsed="false">
      <c r="A3816" s="250" t="n">
        <v>41221</v>
      </c>
      <c r="B3816" s="250" t="s">
        <v>7224</v>
      </c>
      <c r="C3816" s="250" t="s">
        <v>232</v>
      </c>
      <c r="D3816" s="250" t="s">
        <v>244</v>
      </c>
      <c r="E3816" s="251" t="s">
        <v>7225</v>
      </c>
      <c r="F3816" s="0" t="n">
        <v>220.52</v>
      </c>
    </row>
    <row r="3817" customFormat="false" ht="15" hidden="false" customHeight="false" outlineLevel="0" collapsed="false">
      <c r="A3817" s="250" t="n">
        <v>41222</v>
      </c>
      <c r="B3817" s="250" t="s">
        <v>7226</v>
      </c>
      <c r="C3817" s="250" t="s">
        <v>232</v>
      </c>
      <c r="D3817" s="250" t="s">
        <v>244</v>
      </c>
      <c r="E3817" s="251" t="s">
        <v>7227</v>
      </c>
      <c r="F3817" s="0" t="n">
        <v>191.45</v>
      </c>
    </row>
    <row r="3818" customFormat="false" ht="15" hidden="false" customHeight="false" outlineLevel="0" collapsed="false">
      <c r="A3818" s="250" t="n">
        <v>41195</v>
      </c>
      <c r="B3818" s="250" t="s">
        <v>7228</v>
      </c>
      <c r="C3818" s="250" t="s">
        <v>232</v>
      </c>
      <c r="D3818" s="250" t="s">
        <v>244</v>
      </c>
      <c r="E3818" s="251" t="s">
        <v>7229</v>
      </c>
      <c r="F3818" s="0" t="n">
        <v>168.73</v>
      </c>
    </row>
    <row r="3819" customFormat="false" ht="15" hidden="false" customHeight="false" outlineLevel="0" collapsed="false">
      <c r="A3819" s="250" t="n">
        <v>41198</v>
      </c>
      <c r="B3819" s="250" t="s">
        <v>7230</v>
      </c>
      <c r="C3819" s="250" t="s">
        <v>232</v>
      </c>
      <c r="D3819" s="250" t="s">
        <v>244</v>
      </c>
      <c r="E3819" s="251" t="s">
        <v>7231</v>
      </c>
      <c r="F3819" s="0" t="n">
        <v>179.9</v>
      </c>
    </row>
    <row r="3820" customFormat="false" ht="15" hidden="false" customHeight="false" outlineLevel="0" collapsed="false">
      <c r="A3820" s="250" t="n">
        <v>41196</v>
      </c>
      <c r="B3820" s="250" t="s">
        <v>7232</v>
      </c>
      <c r="C3820" s="250" t="s">
        <v>232</v>
      </c>
      <c r="D3820" s="250" t="s">
        <v>244</v>
      </c>
      <c r="E3820" s="251" t="s">
        <v>7233</v>
      </c>
      <c r="F3820" s="0" t="n">
        <v>186.52</v>
      </c>
    </row>
    <row r="3821" customFormat="false" ht="15" hidden="false" customHeight="false" outlineLevel="0" collapsed="false">
      <c r="A3821" s="250" t="n">
        <v>5033</v>
      </c>
      <c r="B3821" s="250" t="s">
        <v>7234</v>
      </c>
      <c r="C3821" s="250" t="s">
        <v>232</v>
      </c>
      <c r="D3821" s="250" t="s">
        <v>244</v>
      </c>
      <c r="E3821" s="251" t="s">
        <v>7235</v>
      </c>
      <c r="F3821" s="0" t="n">
        <v>181.71</v>
      </c>
    </row>
    <row r="3822" customFormat="false" ht="15" hidden="false" customHeight="false" outlineLevel="0" collapsed="false">
      <c r="A3822" s="250" t="n">
        <v>41197</v>
      </c>
      <c r="B3822" s="250" t="s">
        <v>7236</v>
      </c>
      <c r="C3822" s="250" t="s">
        <v>232</v>
      </c>
      <c r="D3822" s="250" t="s">
        <v>244</v>
      </c>
      <c r="E3822" s="251" t="s">
        <v>7237</v>
      </c>
      <c r="F3822" s="0" t="n">
        <v>128.5</v>
      </c>
    </row>
    <row r="3823" customFormat="false" ht="15" hidden="false" customHeight="false" outlineLevel="0" collapsed="false">
      <c r="A3823" s="250" t="n">
        <v>12388</v>
      </c>
      <c r="B3823" s="250" t="s">
        <v>7238</v>
      </c>
      <c r="C3823" s="250" t="s">
        <v>232</v>
      </c>
      <c r="D3823" s="250" t="s">
        <v>244</v>
      </c>
      <c r="E3823" s="251" t="s">
        <v>7239</v>
      </c>
      <c r="F3823" s="0" t="n">
        <v>201.05</v>
      </c>
    </row>
    <row r="3824" customFormat="false" ht="15" hidden="false" customHeight="false" outlineLevel="0" collapsed="false">
      <c r="A3824" s="250" t="n">
        <v>2731</v>
      </c>
      <c r="B3824" s="250" t="s">
        <v>7240</v>
      </c>
      <c r="C3824" s="250" t="s">
        <v>253</v>
      </c>
      <c r="D3824" s="250" t="s">
        <v>236</v>
      </c>
      <c r="E3824" s="251" t="s">
        <v>7241</v>
      </c>
      <c r="F3824" s="0" t="n">
        <v>220.65</v>
      </c>
    </row>
    <row r="3825" customFormat="false" ht="15" hidden="false" customHeight="false" outlineLevel="0" collapsed="false">
      <c r="A3825" s="250" t="n">
        <v>41457</v>
      </c>
      <c r="B3825" s="250" t="s">
        <v>7242</v>
      </c>
      <c r="C3825" s="250" t="s">
        <v>232</v>
      </c>
      <c r="D3825" s="250" t="s">
        <v>236</v>
      </c>
      <c r="E3825" s="251" t="s">
        <v>7243</v>
      </c>
      <c r="F3825" s="0" t="n">
        <v>218.83</v>
      </c>
    </row>
    <row r="3826" customFormat="false" ht="15" hidden="false" customHeight="false" outlineLevel="0" collapsed="false">
      <c r="A3826" s="250" t="n">
        <v>41458</v>
      </c>
      <c r="B3826" s="250" t="s">
        <v>7244</v>
      </c>
      <c r="C3826" s="250" t="s">
        <v>232</v>
      </c>
      <c r="D3826" s="250" t="s">
        <v>236</v>
      </c>
      <c r="E3826" s="251" t="s">
        <v>7245</v>
      </c>
      <c r="F3826" s="0" t="n">
        <v>194.04</v>
      </c>
    </row>
    <row r="3827" customFormat="false" ht="15" hidden="false" customHeight="false" outlineLevel="0" collapsed="false">
      <c r="A3827" s="250" t="n">
        <v>41459</v>
      </c>
      <c r="B3827" s="250" t="s">
        <v>7246</v>
      </c>
      <c r="C3827" s="250" t="s">
        <v>232</v>
      </c>
      <c r="D3827" s="250" t="s">
        <v>236</v>
      </c>
      <c r="E3827" s="251" t="s">
        <v>7247</v>
      </c>
      <c r="F3827" s="0" t="n">
        <v>201.05</v>
      </c>
    </row>
    <row r="3828" customFormat="false" ht="15" hidden="false" customHeight="false" outlineLevel="0" collapsed="false">
      <c r="A3828" s="250" t="n">
        <v>41461</v>
      </c>
      <c r="B3828" s="250" t="s">
        <v>7248</v>
      </c>
      <c r="C3828" s="250" t="s">
        <v>232</v>
      </c>
      <c r="D3828" s="250" t="s">
        <v>236</v>
      </c>
      <c r="E3828" s="251" t="s">
        <v>7249</v>
      </c>
      <c r="F3828" s="0" t="n">
        <v>206.15</v>
      </c>
    </row>
    <row r="3829" customFormat="false" ht="15" hidden="false" customHeight="false" outlineLevel="0" collapsed="false">
      <c r="A3829" s="250" t="n">
        <v>44537</v>
      </c>
      <c r="B3829" s="250" t="s">
        <v>7250</v>
      </c>
      <c r="C3829" s="250" t="s">
        <v>2402</v>
      </c>
      <c r="D3829" s="250" t="s">
        <v>236</v>
      </c>
      <c r="E3829" s="251" t="s">
        <v>7251</v>
      </c>
      <c r="F3829" s="0" t="n">
        <v>117.82</v>
      </c>
    </row>
    <row r="3830" customFormat="false" ht="15" hidden="false" customHeight="false" outlineLevel="0" collapsed="false">
      <c r="A3830" s="250" t="n">
        <v>11844</v>
      </c>
      <c r="B3830" s="250" t="s">
        <v>7252</v>
      </c>
      <c r="C3830" s="250" t="s">
        <v>253</v>
      </c>
      <c r="D3830" s="250" t="s">
        <v>236</v>
      </c>
      <c r="E3830" s="251" t="s">
        <v>7253</v>
      </c>
      <c r="F3830" s="0" t="n">
        <v>285.55</v>
      </c>
    </row>
    <row r="3831" customFormat="false" ht="15" hidden="false" customHeight="false" outlineLevel="0" collapsed="false">
      <c r="A3831" s="250" t="n">
        <v>4465</v>
      </c>
      <c r="B3831" s="250" t="s">
        <v>7254</v>
      </c>
      <c r="C3831" s="250" t="s">
        <v>253</v>
      </c>
      <c r="D3831" s="250" t="s">
        <v>236</v>
      </c>
      <c r="E3831" s="251" t="s">
        <v>7255</v>
      </c>
      <c r="F3831" s="0" t="n">
        <v>202.48</v>
      </c>
    </row>
    <row r="3832" customFormat="false" ht="15" hidden="false" customHeight="false" outlineLevel="0" collapsed="false">
      <c r="A3832" s="250" t="n">
        <v>35273</v>
      </c>
      <c r="B3832" s="250" t="s">
        <v>7256</v>
      </c>
      <c r="C3832" s="250" t="s">
        <v>253</v>
      </c>
      <c r="D3832" s="250" t="s">
        <v>236</v>
      </c>
      <c r="E3832" s="251" t="s">
        <v>7257</v>
      </c>
      <c r="F3832" s="0" t="n">
        <v>310.21</v>
      </c>
    </row>
    <row r="3833" customFormat="false" ht="15" hidden="false" customHeight="false" outlineLevel="0" collapsed="false">
      <c r="A3833" s="250" t="n">
        <v>4470</v>
      </c>
      <c r="B3833" s="250" t="s">
        <v>7258</v>
      </c>
      <c r="C3833" s="250" t="s">
        <v>253</v>
      </c>
      <c r="D3833" s="250" t="s">
        <v>236</v>
      </c>
      <c r="E3833" s="251" t="s">
        <v>7259</v>
      </c>
      <c r="F3833" s="0" t="n">
        <v>220.65</v>
      </c>
    </row>
    <row r="3834" customFormat="false" ht="15" hidden="false" customHeight="false" outlineLevel="0" collapsed="false">
      <c r="A3834" s="250" t="n">
        <v>20208</v>
      </c>
      <c r="B3834" s="250" t="s">
        <v>7260</v>
      </c>
      <c r="C3834" s="250" t="s">
        <v>253</v>
      </c>
      <c r="D3834" s="250" t="s">
        <v>236</v>
      </c>
      <c r="E3834" s="251" t="s">
        <v>7261</v>
      </c>
      <c r="F3834" s="0" t="n">
        <v>386.63</v>
      </c>
    </row>
    <row r="3835" customFormat="false" ht="15" hidden="false" customHeight="false" outlineLevel="0" collapsed="false">
      <c r="A3835" s="250" t="n">
        <v>20204</v>
      </c>
      <c r="B3835" s="250" t="s">
        <v>7262</v>
      </c>
      <c r="C3835" s="250" t="s">
        <v>253</v>
      </c>
      <c r="D3835" s="250" t="s">
        <v>236</v>
      </c>
      <c r="E3835" s="251" t="s">
        <v>7263</v>
      </c>
      <c r="F3835" s="0" t="n">
        <v>614.23</v>
      </c>
    </row>
    <row r="3836" customFormat="false" ht="15" hidden="false" customHeight="false" outlineLevel="0" collapsed="false">
      <c r="A3836" s="250" t="n">
        <v>4437</v>
      </c>
      <c r="B3836" s="250" t="s">
        <v>7264</v>
      </c>
      <c r="C3836" s="250" t="s">
        <v>253</v>
      </c>
      <c r="D3836" s="250" t="s">
        <v>236</v>
      </c>
      <c r="E3836" s="251" t="s">
        <v>7265</v>
      </c>
      <c r="F3836" s="0" t="n">
        <v>20.85</v>
      </c>
    </row>
    <row r="3837" customFormat="false" ht="15" hidden="false" customHeight="false" outlineLevel="0" collapsed="false">
      <c r="A3837" s="250" t="n">
        <v>14580</v>
      </c>
      <c r="B3837" s="250" t="s">
        <v>7266</v>
      </c>
      <c r="C3837" s="250" t="s">
        <v>253</v>
      </c>
      <c r="D3837" s="250" t="s">
        <v>236</v>
      </c>
      <c r="E3837" s="251" t="s">
        <v>7265</v>
      </c>
      <c r="F3837" s="0" t="n">
        <v>13.39</v>
      </c>
    </row>
    <row r="3838" customFormat="false" ht="15" hidden="false" customHeight="false" outlineLevel="0" collapsed="false">
      <c r="A3838" s="250" t="n">
        <v>40304</v>
      </c>
      <c r="B3838" s="250" t="s">
        <v>7267</v>
      </c>
      <c r="C3838" s="250" t="s">
        <v>352</v>
      </c>
      <c r="D3838" s="250" t="s">
        <v>236</v>
      </c>
      <c r="E3838" s="251" t="s">
        <v>1407</v>
      </c>
      <c r="F3838" s="0" t="n">
        <v>189.59</v>
      </c>
    </row>
    <row r="3839" customFormat="false" ht="15" hidden="false" customHeight="false" outlineLevel="0" collapsed="false">
      <c r="A3839" s="250" t="n">
        <v>5065</v>
      </c>
      <c r="B3839" s="250" t="s">
        <v>7268</v>
      </c>
      <c r="C3839" s="250" t="s">
        <v>352</v>
      </c>
      <c r="D3839" s="250" t="s">
        <v>236</v>
      </c>
      <c r="E3839" s="251" t="s">
        <v>7269</v>
      </c>
      <c r="F3839" s="0" t="n">
        <v>433.13</v>
      </c>
    </row>
    <row r="3840" customFormat="false" ht="15" hidden="false" customHeight="false" outlineLevel="0" collapsed="false">
      <c r="A3840" s="250" t="n">
        <v>5072</v>
      </c>
      <c r="B3840" s="250" t="s">
        <v>7270</v>
      </c>
      <c r="C3840" s="250" t="s">
        <v>352</v>
      </c>
      <c r="D3840" s="250" t="s">
        <v>236</v>
      </c>
      <c r="E3840" s="251" t="s">
        <v>7271</v>
      </c>
      <c r="F3840" s="0" t="n">
        <v>332.57</v>
      </c>
    </row>
    <row r="3841" customFormat="false" ht="15" hidden="false" customHeight="false" outlineLevel="0" collapsed="false">
      <c r="A3841" s="250" t="n">
        <v>5066</v>
      </c>
      <c r="B3841" s="250" t="s">
        <v>7272</v>
      </c>
      <c r="C3841" s="250" t="s">
        <v>352</v>
      </c>
      <c r="D3841" s="250" t="s">
        <v>236</v>
      </c>
      <c r="E3841" s="251" t="s">
        <v>7273</v>
      </c>
      <c r="F3841" s="0" t="n">
        <v>301.82</v>
      </c>
    </row>
    <row r="3842" customFormat="false" ht="15" hidden="false" customHeight="false" outlineLevel="0" collapsed="false">
      <c r="A3842" s="250" t="n">
        <v>5063</v>
      </c>
      <c r="B3842" s="250" t="s">
        <v>7274</v>
      </c>
      <c r="C3842" s="250" t="s">
        <v>352</v>
      </c>
      <c r="D3842" s="250" t="s">
        <v>236</v>
      </c>
      <c r="E3842" s="251" t="s">
        <v>7275</v>
      </c>
      <c r="F3842" s="0" t="n">
        <v>620.83</v>
      </c>
    </row>
    <row r="3843" customFormat="false" ht="15" hidden="false" customHeight="false" outlineLevel="0" collapsed="false">
      <c r="A3843" s="250" t="n">
        <v>20247</v>
      </c>
      <c r="B3843" s="250" t="s">
        <v>7276</v>
      </c>
      <c r="C3843" s="250" t="s">
        <v>352</v>
      </c>
      <c r="D3843" s="250" t="s">
        <v>236</v>
      </c>
      <c r="E3843" s="251" t="s">
        <v>7277</v>
      </c>
      <c r="F3843" s="0" t="n">
        <v>398.2</v>
      </c>
    </row>
    <row r="3844" customFormat="false" ht="15" hidden="false" customHeight="false" outlineLevel="0" collapsed="false">
      <c r="A3844" s="250" t="n">
        <v>5074</v>
      </c>
      <c r="B3844" s="250" t="s">
        <v>7278</v>
      </c>
      <c r="C3844" s="250" t="s">
        <v>352</v>
      </c>
      <c r="D3844" s="250" t="s">
        <v>236</v>
      </c>
      <c r="E3844" s="251" t="s">
        <v>7279</v>
      </c>
      <c r="F3844" s="0" t="n">
        <v>206.6</v>
      </c>
    </row>
    <row r="3845" customFormat="false" ht="15" hidden="false" customHeight="false" outlineLevel="0" collapsed="false">
      <c r="A3845" s="250" t="n">
        <v>5067</v>
      </c>
      <c r="B3845" s="250" t="s">
        <v>7280</v>
      </c>
      <c r="C3845" s="250" t="s">
        <v>352</v>
      </c>
      <c r="D3845" s="250" t="s">
        <v>236</v>
      </c>
      <c r="E3845" s="251" t="s">
        <v>7281</v>
      </c>
      <c r="F3845" s="0" t="n">
        <v>958.07</v>
      </c>
    </row>
    <row r="3846" customFormat="false" ht="15" hidden="false" customHeight="false" outlineLevel="0" collapsed="false">
      <c r="A3846" s="250" t="n">
        <v>5078</v>
      </c>
      <c r="B3846" s="250" t="s">
        <v>7282</v>
      </c>
      <c r="C3846" s="250" t="s">
        <v>352</v>
      </c>
      <c r="D3846" s="250" t="s">
        <v>236</v>
      </c>
      <c r="E3846" s="251" t="s">
        <v>2934</v>
      </c>
      <c r="F3846" s="0" t="n">
        <v>1088.91</v>
      </c>
    </row>
    <row r="3847" customFormat="false" ht="15" hidden="false" customHeight="false" outlineLevel="0" collapsed="false">
      <c r="A3847" s="250" t="n">
        <v>5068</v>
      </c>
      <c r="B3847" s="250" t="s">
        <v>7283</v>
      </c>
      <c r="C3847" s="250" t="s">
        <v>352</v>
      </c>
      <c r="D3847" s="250" t="s">
        <v>236</v>
      </c>
      <c r="E3847" s="251" t="s">
        <v>7284</v>
      </c>
      <c r="F3847" s="0" t="n">
        <v>926.1</v>
      </c>
    </row>
    <row r="3848" customFormat="false" ht="15" hidden="false" customHeight="false" outlineLevel="0" collapsed="false">
      <c r="A3848" s="250" t="n">
        <v>5073</v>
      </c>
      <c r="B3848" s="250" t="s">
        <v>7285</v>
      </c>
      <c r="C3848" s="250" t="s">
        <v>352</v>
      </c>
      <c r="D3848" s="250" t="s">
        <v>236</v>
      </c>
      <c r="E3848" s="251" t="s">
        <v>2953</v>
      </c>
      <c r="F3848" s="0" t="n">
        <v>924.76</v>
      </c>
    </row>
    <row r="3849" customFormat="false" ht="15" hidden="false" customHeight="false" outlineLevel="0" collapsed="false">
      <c r="A3849" s="250" t="n">
        <v>5069</v>
      </c>
      <c r="B3849" s="250" t="s">
        <v>7286</v>
      </c>
      <c r="C3849" s="250" t="s">
        <v>352</v>
      </c>
      <c r="D3849" s="250" t="s">
        <v>236</v>
      </c>
      <c r="E3849" s="251" t="s">
        <v>2953</v>
      </c>
      <c r="F3849" s="0" t="n">
        <v>690</v>
      </c>
    </row>
    <row r="3850" customFormat="false" ht="15" hidden="false" customHeight="false" outlineLevel="0" collapsed="false">
      <c r="A3850" s="250" t="n">
        <v>5070</v>
      </c>
      <c r="B3850" s="250" t="s">
        <v>7287</v>
      </c>
      <c r="C3850" s="250" t="s">
        <v>352</v>
      </c>
      <c r="D3850" s="250" t="s">
        <v>236</v>
      </c>
      <c r="E3850" s="251" t="s">
        <v>7288</v>
      </c>
      <c r="F3850" s="0" t="n">
        <v>698.76</v>
      </c>
    </row>
    <row r="3851" customFormat="false" ht="15" hidden="false" customHeight="false" outlineLevel="0" collapsed="false">
      <c r="A3851" s="250" t="n">
        <v>5071</v>
      </c>
      <c r="B3851" s="250" t="s">
        <v>7289</v>
      </c>
      <c r="C3851" s="250" t="s">
        <v>352</v>
      </c>
      <c r="D3851" s="250" t="s">
        <v>236</v>
      </c>
      <c r="E3851" s="251" t="s">
        <v>7284</v>
      </c>
      <c r="F3851" s="0" t="n">
        <v>968.03</v>
      </c>
    </row>
    <row r="3852" customFormat="false" ht="15" hidden="false" customHeight="false" outlineLevel="0" collapsed="false">
      <c r="A3852" s="250" t="n">
        <v>5061</v>
      </c>
      <c r="B3852" s="250" t="s">
        <v>7290</v>
      </c>
      <c r="C3852" s="250" t="s">
        <v>352</v>
      </c>
      <c r="D3852" s="250" t="s">
        <v>233</v>
      </c>
      <c r="E3852" s="251" t="s">
        <v>5053</v>
      </c>
      <c r="F3852" s="0" t="n">
        <v>238.25</v>
      </c>
    </row>
    <row r="3853" customFormat="false" ht="15" hidden="false" customHeight="false" outlineLevel="0" collapsed="false">
      <c r="A3853" s="250" t="n">
        <v>5075</v>
      </c>
      <c r="B3853" s="250" t="s">
        <v>7291</v>
      </c>
      <c r="C3853" s="250" t="s">
        <v>352</v>
      </c>
      <c r="D3853" s="250" t="s">
        <v>236</v>
      </c>
      <c r="E3853" s="251" t="s">
        <v>7284</v>
      </c>
      <c r="F3853" s="0" t="n">
        <v>566.32</v>
      </c>
    </row>
    <row r="3854" customFormat="false" ht="15" hidden="false" customHeight="false" outlineLevel="0" collapsed="false">
      <c r="A3854" s="250" t="n">
        <v>39027</v>
      </c>
      <c r="B3854" s="250" t="s">
        <v>7292</v>
      </c>
      <c r="C3854" s="250" t="s">
        <v>352</v>
      </c>
      <c r="D3854" s="250" t="s">
        <v>236</v>
      </c>
      <c r="E3854" s="251" t="s">
        <v>7293</v>
      </c>
      <c r="F3854" s="0" t="n">
        <v>435.62</v>
      </c>
    </row>
    <row r="3855" customFormat="false" ht="15" hidden="false" customHeight="false" outlineLevel="0" collapsed="false">
      <c r="A3855" s="250" t="n">
        <v>5062</v>
      </c>
      <c r="B3855" s="250" t="s">
        <v>7294</v>
      </c>
      <c r="C3855" s="250" t="s">
        <v>352</v>
      </c>
      <c r="D3855" s="250" t="s">
        <v>236</v>
      </c>
      <c r="E3855" s="251" t="s">
        <v>3582</v>
      </c>
      <c r="F3855" s="0" t="n">
        <v>606.62</v>
      </c>
    </row>
    <row r="3856" customFormat="false" ht="15" hidden="false" customHeight="false" outlineLevel="0" collapsed="false">
      <c r="A3856" s="250" t="n">
        <v>40568</v>
      </c>
      <c r="B3856" s="250" t="s">
        <v>7295</v>
      </c>
      <c r="C3856" s="250" t="s">
        <v>352</v>
      </c>
      <c r="D3856" s="250" t="s">
        <v>236</v>
      </c>
      <c r="E3856" s="251" t="s">
        <v>7296</v>
      </c>
      <c r="F3856" s="0" t="n">
        <v>427.97</v>
      </c>
    </row>
    <row r="3857" customFormat="false" ht="15" hidden="false" customHeight="false" outlineLevel="0" collapsed="false">
      <c r="A3857" s="250" t="n">
        <v>39026</v>
      </c>
      <c r="B3857" s="250" t="s">
        <v>7297</v>
      </c>
      <c r="C3857" s="250" t="s">
        <v>352</v>
      </c>
      <c r="D3857" s="250" t="s">
        <v>236</v>
      </c>
      <c r="E3857" s="251" t="s">
        <v>7298</v>
      </c>
      <c r="F3857" s="0" t="n">
        <v>608.47</v>
      </c>
    </row>
    <row r="3858" customFormat="false" ht="15" hidden="false" customHeight="false" outlineLevel="0" collapsed="false">
      <c r="A3858" s="250" t="n">
        <v>42431</v>
      </c>
      <c r="B3858" s="250" t="s">
        <v>7299</v>
      </c>
      <c r="C3858" s="250" t="s">
        <v>232</v>
      </c>
      <c r="D3858" s="250" t="s">
        <v>244</v>
      </c>
      <c r="E3858" s="251" t="s">
        <v>7300</v>
      </c>
      <c r="F3858" s="0" t="n">
        <v>473.59</v>
      </c>
    </row>
    <row r="3859" customFormat="false" ht="15" hidden="false" customHeight="false" outlineLevel="0" collapsed="false">
      <c r="A3859" s="250" t="n">
        <v>44074</v>
      </c>
      <c r="B3859" s="250" t="s">
        <v>7301</v>
      </c>
      <c r="C3859" s="250" t="s">
        <v>355</v>
      </c>
      <c r="D3859" s="250" t="s">
        <v>236</v>
      </c>
      <c r="E3859" s="251" t="s">
        <v>7302</v>
      </c>
      <c r="F3859" s="0" t="n">
        <v>774.3</v>
      </c>
    </row>
    <row r="3860" customFormat="false" ht="15" hidden="false" customHeight="false" outlineLevel="0" collapsed="false">
      <c r="A3860" s="250" t="n">
        <v>44072</v>
      </c>
      <c r="B3860" s="250" t="s">
        <v>7303</v>
      </c>
      <c r="C3860" s="250" t="s">
        <v>355</v>
      </c>
      <c r="D3860" s="250" t="s">
        <v>236</v>
      </c>
      <c r="E3860" s="251" t="s">
        <v>7304</v>
      </c>
      <c r="F3860" s="0" t="n">
        <v>1292.57</v>
      </c>
    </row>
    <row r="3861" customFormat="false" ht="15" hidden="false" customHeight="false" outlineLevel="0" collapsed="false">
      <c r="A3861" s="250" t="n">
        <v>511</v>
      </c>
      <c r="B3861" s="250" t="s">
        <v>7305</v>
      </c>
      <c r="C3861" s="250" t="s">
        <v>355</v>
      </c>
      <c r="D3861" s="250" t="s">
        <v>244</v>
      </c>
      <c r="E3861" s="251" t="s">
        <v>7306</v>
      </c>
      <c r="F3861" s="0" t="n">
        <v>605.58</v>
      </c>
    </row>
    <row r="3862" customFormat="false" ht="15" hidden="false" customHeight="false" outlineLevel="0" collapsed="false">
      <c r="A3862" s="250" t="n">
        <v>37540</v>
      </c>
      <c r="B3862" s="250" t="s">
        <v>7307</v>
      </c>
      <c r="C3862" s="250" t="s">
        <v>232</v>
      </c>
      <c r="D3862" s="250" t="s">
        <v>236</v>
      </c>
      <c r="E3862" s="251" t="s">
        <v>7308</v>
      </c>
      <c r="F3862" s="0" t="n">
        <v>835.64</v>
      </c>
    </row>
    <row r="3863" customFormat="false" ht="15" hidden="false" customHeight="false" outlineLevel="0" collapsed="false">
      <c r="A3863" s="250" t="n">
        <v>37548</v>
      </c>
      <c r="B3863" s="250" t="s">
        <v>7309</v>
      </c>
      <c r="C3863" s="250" t="s">
        <v>232</v>
      </c>
      <c r="D3863" s="250" t="s">
        <v>236</v>
      </c>
      <c r="E3863" s="251" t="s">
        <v>7310</v>
      </c>
      <c r="F3863" s="0" t="n">
        <v>649.31</v>
      </c>
    </row>
    <row r="3864" customFormat="false" ht="15" hidden="false" customHeight="false" outlineLevel="0" collapsed="false">
      <c r="A3864" s="250" t="n">
        <v>39828</v>
      </c>
      <c r="B3864" s="250" t="s">
        <v>7311</v>
      </c>
      <c r="C3864" s="250" t="s">
        <v>232</v>
      </c>
      <c r="D3864" s="250" t="s">
        <v>236</v>
      </c>
      <c r="E3864" s="251" t="s">
        <v>7312</v>
      </c>
      <c r="F3864" s="0" t="n">
        <v>520.74</v>
      </c>
    </row>
    <row r="3865" customFormat="false" ht="15" hidden="false" customHeight="false" outlineLevel="0" collapsed="false">
      <c r="A3865" s="250" t="n">
        <v>12273</v>
      </c>
      <c r="B3865" s="250" t="s">
        <v>7313</v>
      </c>
      <c r="C3865" s="250" t="s">
        <v>232</v>
      </c>
      <c r="D3865" s="250" t="s">
        <v>236</v>
      </c>
      <c r="E3865" s="251" t="s">
        <v>7314</v>
      </c>
      <c r="F3865" s="0" t="n">
        <v>432.3</v>
      </c>
    </row>
    <row r="3866" customFormat="false" ht="15" hidden="false" customHeight="false" outlineLevel="0" collapsed="false">
      <c r="A3866" s="250" t="n">
        <v>38392</v>
      </c>
      <c r="B3866" s="250" t="s">
        <v>7315</v>
      </c>
      <c r="C3866" s="250" t="s">
        <v>232</v>
      </c>
      <c r="D3866" s="250" t="s">
        <v>236</v>
      </c>
      <c r="E3866" s="251" t="s">
        <v>7316</v>
      </c>
      <c r="F3866" s="0" t="n">
        <v>352.32</v>
      </c>
    </row>
    <row r="3867" customFormat="false" ht="15" hidden="false" customHeight="false" outlineLevel="0" collapsed="false">
      <c r="A3867" s="250" t="n">
        <v>11735</v>
      </c>
      <c r="B3867" s="250" t="s">
        <v>7317</v>
      </c>
      <c r="C3867" s="250" t="s">
        <v>232</v>
      </c>
      <c r="D3867" s="250" t="s">
        <v>236</v>
      </c>
      <c r="E3867" s="251" t="s">
        <v>7318</v>
      </c>
      <c r="F3867" s="0" t="n">
        <v>464.29</v>
      </c>
    </row>
    <row r="3868" customFormat="false" ht="15" hidden="false" customHeight="false" outlineLevel="0" collapsed="false">
      <c r="A3868" s="250" t="n">
        <v>11737</v>
      </c>
      <c r="B3868" s="250" t="s">
        <v>7319</v>
      </c>
      <c r="C3868" s="250" t="s">
        <v>232</v>
      </c>
      <c r="D3868" s="250" t="s">
        <v>236</v>
      </c>
      <c r="E3868" s="251" t="s">
        <v>7320</v>
      </c>
      <c r="F3868" s="0" t="n">
        <v>690.21</v>
      </c>
    </row>
    <row r="3869" customFormat="false" ht="15" hidden="false" customHeight="false" outlineLevel="0" collapsed="false">
      <c r="A3869" s="250" t="n">
        <v>11738</v>
      </c>
      <c r="B3869" s="250" t="s">
        <v>7321</v>
      </c>
      <c r="C3869" s="250" t="s">
        <v>232</v>
      </c>
      <c r="D3869" s="250" t="s">
        <v>236</v>
      </c>
      <c r="E3869" s="251" t="s">
        <v>2146</v>
      </c>
      <c r="F3869" s="0" t="n">
        <v>722.8</v>
      </c>
    </row>
    <row r="3870" customFormat="false" ht="15" hidden="false" customHeight="false" outlineLevel="0" collapsed="false">
      <c r="A3870" s="250" t="n">
        <v>36143</v>
      </c>
      <c r="B3870" s="250" t="s">
        <v>7322</v>
      </c>
      <c r="C3870" s="250" t="s">
        <v>232</v>
      </c>
      <c r="D3870" s="250" t="s">
        <v>236</v>
      </c>
      <c r="E3870" s="251" t="s">
        <v>7323</v>
      </c>
      <c r="F3870" s="0" t="n">
        <v>141.03</v>
      </c>
    </row>
    <row r="3871" customFormat="false" ht="15" hidden="false" customHeight="false" outlineLevel="0" collapsed="false">
      <c r="A3871" s="250" t="n">
        <v>36142</v>
      </c>
      <c r="B3871" s="250" t="s">
        <v>7324</v>
      </c>
      <c r="C3871" s="250" t="s">
        <v>232</v>
      </c>
      <c r="D3871" s="250" t="s">
        <v>236</v>
      </c>
      <c r="E3871" s="251" t="s">
        <v>926</v>
      </c>
      <c r="F3871" s="0" t="n">
        <v>497.14</v>
      </c>
    </row>
    <row r="3872" customFormat="false" ht="15" hidden="false" customHeight="false" outlineLevel="0" collapsed="false">
      <c r="A3872" s="250" t="n">
        <v>36146</v>
      </c>
      <c r="B3872" s="250" t="s">
        <v>7325</v>
      </c>
      <c r="C3872" s="250" t="s">
        <v>232</v>
      </c>
      <c r="D3872" s="250" t="s">
        <v>236</v>
      </c>
      <c r="E3872" s="251" t="s">
        <v>7326</v>
      </c>
      <c r="F3872" s="0" t="n">
        <v>1193.14</v>
      </c>
    </row>
    <row r="3873" customFormat="false" ht="15" hidden="false" customHeight="false" outlineLevel="0" collapsed="false">
      <c r="A3873" s="250" t="n">
        <v>39015</v>
      </c>
      <c r="B3873" s="250" t="s">
        <v>7327</v>
      </c>
      <c r="C3873" s="250" t="s">
        <v>232</v>
      </c>
      <c r="D3873" s="250" t="s">
        <v>244</v>
      </c>
      <c r="E3873" s="251" t="s">
        <v>284</v>
      </c>
      <c r="F3873" s="0" t="n">
        <v>250.81</v>
      </c>
    </row>
    <row r="3874" customFormat="false" ht="15" hidden="false" customHeight="false" outlineLevel="0" collapsed="false">
      <c r="A3874" s="250" t="n">
        <v>38377</v>
      </c>
      <c r="B3874" s="250" t="s">
        <v>7328</v>
      </c>
      <c r="C3874" s="250" t="s">
        <v>232</v>
      </c>
      <c r="D3874" s="250" t="s">
        <v>236</v>
      </c>
      <c r="E3874" s="251" t="s">
        <v>7329</v>
      </c>
      <c r="F3874" s="0" t="n">
        <v>40.16</v>
      </c>
    </row>
    <row r="3875" customFormat="false" ht="15" hidden="false" customHeight="false" outlineLevel="0" collapsed="false">
      <c r="A3875" s="250" t="n">
        <v>38376</v>
      </c>
      <c r="B3875" s="250" t="s">
        <v>7330</v>
      </c>
      <c r="C3875" s="250" t="s">
        <v>232</v>
      </c>
      <c r="D3875" s="250" t="s">
        <v>236</v>
      </c>
      <c r="E3875" s="251" t="s">
        <v>2522</v>
      </c>
      <c r="F3875" s="0" t="n">
        <v>38.49</v>
      </c>
    </row>
    <row r="3876" customFormat="false" ht="15" hidden="false" customHeight="false" outlineLevel="0" collapsed="false">
      <c r="A3876" s="250" t="n">
        <v>38116</v>
      </c>
      <c r="B3876" s="250" t="s">
        <v>7331</v>
      </c>
      <c r="C3876" s="250" t="s">
        <v>232</v>
      </c>
      <c r="D3876" s="250" t="s">
        <v>236</v>
      </c>
      <c r="E3876" s="251" t="s">
        <v>7332</v>
      </c>
      <c r="F3876" s="0" t="n">
        <v>42.53</v>
      </c>
    </row>
    <row r="3877" customFormat="false" ht="15" hidden="false" customHeight="false" outlineLevel="0" collapsed="false">
      <c r="A3877" s="250" t="n">
        <v>38066</v>
      </c>
      <c r="B3877" s="250" t="s">
        <v>7333</v>
      </c>
      <c r="C3877" s="250" t="s">
        <v>232</v>
      </c>
      <c r="D3877" s="250" t="s">
        <v>236</v>
      </c>
      <c r="E3877" s="251" t="s">
        <v>2936</v>
      </c>
      <c r="F3877" s="0" t="n">
        <v>63.55</v>
      </c>
    </row>
    <row r="3878" customFormat="false" ht="15" hidden="false" customHeight="false" outlineLevel="0" collapsed="false">
      <c r="A3878" s="250" t="n">
        <v>38117</v>
      </c>
      <c r="B3878" s="250" t="s">
        <v>7334</v>
      </c>
      <c r="C3878" s="250" t="s">
        <v>232</v>
      </c>
      <c r="D3878" s="250" t="s">
        <v>236</v>
      </c>
      <c r="E3878" s="251" t="s">
        <v>7335</v>
      </c>
      <c r="F3878" s="0" t="n">
        <v>56.72</v>
      </c>
    </row>
    <row r="3879" customFormat="false" ht="15" hidden="false" customHeight="false" outlineLevel="0" collapsed="false">
      <c r="A3879" s="250" t="n">
        <v>38067</v>
      </c>
      <c r="B3879" s="250" t="s">
        <v>7336</v>
      </c>
      <c r="C3879" s="250" t="s">
        <v>232</v>
      </c>
      <c r="D3879" s="250" t="s">
        <v>236</v>
      </c>
      <c r="E3879" s="251" t="s">
        <v>7337</v>
      </c>
      <c r="F3879" s="0" t="n">
        <v>66.59</v>
      </c>
    </row>
    <row r="3880" customFormat="false" ht="15" hidden="false" customHeight="false" outlineLevel="0" collapsed="false">
      <c r="A3880" s="250" t="n">
        <v>11522</v>
      </c>
      <c r="B3880" s="250" t="s">
        <v>7338</v>
      </c>
      <c r="C3880" s="250" t="s">
        <v>232</v>
      </c>
      <c r="D3880" s="250" t="s">
        <v>236</v>
      </c>
      <c r="E3880" s="251" t="s">
        <v>7339</v>
      </c>
      <c r="F3880" s="0" t="n">
        <v>46.02</v>
      </c>
    </row>
    <row r="3881" customFormat="false" ht="15" hidden="false" customHeight="false" outlineLevel="0" collapsed="false">
      <c r="A3881" s="250" t="n">
        <v>43600</v>
      </c>
      <c r="B3881" s="250" t="s">
        <v>7340</v>
      </c>
      <c r="C3881" s="250" t="s">
        <v>232</v>
      </c>
      <c r="D3881" s="250" t="s">
        <v>236</v>
      </c>
      <c r="E3881" s="251" t="s">
        <v>7341</v>
      </c>
      <c r="F3881" s="0" t="n">
        <v>50.12</v>
      </c>
    </row>
    <row r="3882" customFormat="false" ht="15" hidden="false" customHeight="false" outlineLevel="0" collapsed="false">
      <c r="A3882" s="250" t="n">
        <v>5080</v>
      </c>
      <c r="B3882" s="250" t="s">
        <v>7342</v>
      </c>
      <c r="C3882" s="250" t="s">
        <v>232</v>
      </c>
      <c r="D3882" s="250" t="s">
        <v>236</v>
      </c>
      <c r="E3882" s="251" t="s">
        <v>7343</v>
      </c>
      <c r="F3882" s="0" t="n">
        <v>13.75</v>
      </c>
    </row>
    <row r="3883" customFormat="false" ht="15" hidden="false" customHeight="false" outlineLevel="0" collapsed="false">
      <c r="A3883" s="250" t="n">
        <v>38168</v>
      </c>
      <c r="B3883" s="250" t="s">
        <v>7344</v>
      </c>
      <c r="C3883" s="250" t="s">
        <v>232</v>
      </c>
      <c r="D3883" s="250" t="s">
        <v>236</v>
      </c>
      <c r="E3883" s="251" t="s">
        <v>7345</v>
      </c>
      <c r="F3883" s="0" t="n">
        <v>21.19</v>
      </c>
    </row>
    <row r="3884" customFormat="false" ht="15" hidden="false" customHeight="false" outlineLevel="0" collapsed="false">
      <c r="A3884" s="250" t="n">
        <v>43601</v>
      </c>
      <c r="B3884" s="250" t="s">
        <v>7346</v>
      </c>
      <c r="C3884" s="250" t="s">
        <v>232</v>
      </c>
      <c r="D3884" s="250" t="s">
        <v>236</v>
      </c>
      <c r="E3884" s="251" t="s">
        <v>7347</v>
      </c>
      <c r="F3884" s="0" t="n">
        <v>19.6</v>
      </c>
    </row>
    <row r="3885" customFormat="false" ht="15" hidden="false" customHeight="false" outlineLevel="0" collapsed="false">
      <c r="A3885" s="250" t="n">
        <v>13393</v>
      </c>
      <c r="B3885" s="250" t="s">
        <v>7348</v>
      </c>
      <c r="C3885" s="250" t="s">
        <v>232</v>
      </c>
      <c r="D3885" s="250" t="s">
        <v>244</v>
      </c>
      <c r="E3885" s="251" t="s">
        <v>7349</v>
      </c>
      <c r="F3885" s="0" t="n">
        <v>14.67</v>
      </c>
    </row>
    <row r="3886" customFormat="false" ht="15" hidden="false" customHeight="false" outlineLevel="0" collapsed="false">
      <c r="A3886" s="250" t="n">
        <v>13395</v>
      </c>
      <c r="B3886" s="250" t="s">
        <v>7350</v>
      </c>
      <c r="C3886" s="250" t="s">
        <v>232</v>
      </c>
      <c r="D3886" s="250" t="s">
        <v>244</v>
      </c>
      <c r="E3886" s="251" t="s">
        <v>7351</v>
      </c>
      <c r="F3886" s="0" t="n">
        <v>13.29</v>
      </c>
    </row>
    <row r="3887" customFormat="false" ht="15" hidden="false" customHeight="false" outlineLevel="0" collapsed="false">
      <c r="A3887" s="250" t="n">
        <v>12039</v>
      </c>
      <c r="B3887" s="250" t="s">
        <v>7352</v>
      </c>
      <c r="C3887" s="250" t="s">
        <v>232</v>
      </c>
      <c r="D3887" s="250" t="s">
        <v>244</v>
      </c>
      <c r="E3887" s="251" t="s">
        <v>7353</v>
      </c>
      <c r="F3887" s="0" t="n">
        <v>12.33</v>
      </c>
    </row>
    <row r="3888" customFormat="false" ht="15" hidden="false" customHeight="false" outlineLevel="0" collapsed="false">
      <c r="A3888" s="250" t="n">
        <v>13396</v>
      </c>
      <c r="B3888" s="250" t="s">
        <v>7354</v>
      </c>
      <c r="C3888" s="250" t="s">
        <v>232</v>
      </c>
      <c r="D3888" s="250" t="s">
        <v>244</v>
      </c>
      <c r="E3888" s="251" t="s">
        <v>7355</v>
      </c>
      <c r="F3888" s="0" t="n">
        <v>12.48</v>
      </c>
    </row>
    <row r="3889" customFormat="false" ht="15" hidden="false" customHeight="false" outlineLevel="0" collapsed="false">
      <c r="A3889" s="250" t="n">
        <v>12041</v>
      </c>
      <c r="B3889" s="250" t="s">
        <v>7356</v>
      </c>
      <c r="C3889" s="250" t="s">
        <v>232</v>
      </c>
      <c r="D3889" s="250" t="s">
        <v>244</v>
      </c>
      <c r="E3889" s="251" t="s">
        <v>7357</v>
      </c>
      <c r="F3889" s="0" t="n">
        <v>11.87</v>
      </c>
    </row>
    <row r="3890" customFormat="false" ht="15" hidden="false" customHeight="false" outlineLevel="0" collapsed="false">
      <c r="A3890" s="250" t="n">
        <v>12043</v>
      </c>
      <c r="B3890" s="250" t="s">
        <v>7358</v>
      </c>
      <c r="C3890" s="250" t="s">
        <v>232</v>
      </c>
      <c r="D3890" s="250" t="s">
        <v>244</v>
      </c>
      <c r="E3890" s="251" t="s">
        <v>7359</v>
      </c>
      <c r="F3890" s="0" t="n">
        <v>11.73</v>
      </c>
    </row>
    <row r="3891" customFormat="false" ht="15" hidden="false" customHeight="false" outlineLevel="0" collapsed="false">
      <c r="A3891" s="250" t="n">
        <v>39762</v>
      </c>
      <c r="B3891" s="250" t="s">
        <v>7360</v>
      </c>
      <c r="C3891" s="250" t="s">
        <v>232</v>
      </c>
      <c r="D3891" s="250" t="s">
        <v>244</v>
      </c>
      <c r="E3891" s="251" t="s">
        <v>7361</v>
      </c>
      <c r="F3891" s="0" t="n">
        <v>11.14</v>
      </c>
    </row>
    <row r="3892" customFormat="false" ht="15" hidden="false" customHeight="false" outlineLevel="0" collapsed="false">
      <c r="A3892" s="250" t="n">
        <v>12042</v>
      </c>
      <c r="B3892" s="250" t="s">
        <v>7362</v>
      </c>
      <c r="C3892" s="250" t="s">
        <v>232</v>
      </c>
      <c r="D3892" s="250" t="s">
        <v>244</v>
      </c>
      <c r="E3892" s="251" t="s">
        <v>7363</v>
      </c>
      <c r="F3892" s="0" t="n">
        <v>11.35</v>
      </c>
    </row>
    <row r="3893" customFormat="false" ht="15" hidden="false" customHeight="false" outlineLevel="0" collapsed="false">
      <c r="A3893" s="250" t="n">
        <v>39763</v>
      </c>
      <c r="B3893" s="250" t="s">
        <v>7364</v>
      </c>
      <c r="C3893" s="250" t="s">
        <v>232</v>
      </c>
      <c r="D3893" s="250" t="s">
        <v>244</v>
      </c>
      <c r="E3893" s="251" t="s">
        <v>7365</v>
      </c>
      <c r="F3893" s="0" t="n">
        <v>11.35</v>
      </c>
    </row>
    <row r="3894" customFormat="false" ht="15" hidden="false" customHeight="false" outlineLevel="0" collapsed="false">
      <c r="A3894" s="250" t="n">
        <v>39760</v>
      </c>
      <c r="B3894" s="250" t="s">
        <v>7366</v>
      </c>
      <c r="C3894" s="250" t="s">
        <v>232</v>
      </c>
      <c r="D3894" s="250" t="s">
        <v>244</v>
      </c>
      <c r="E3894" s="251" t="s">
        <v>7367</v>
      </c>
      <c r="F3894" s="0" t="n">
        <v>11.47</v>
      </c>
    </row>
    <row r="3895" customFormat="false" ht="15" hidden="false" customHeight="false" outlineLevel="0" collapsed="false">
      <c r="A3895" s="250" t="n">
        <v>39756</v>
      </c>
      <c r="B3895" s="250" t="s">
        <v>7368</v>
      </c>
      <c r="C3895" s="250" t="s">
        <v>232</v>
      </c>
      <c r="D3895" s="250" t="s">
        <v>244</v>
      </c>
      <c r="E3895" s="251" t="s">
        <v>7369</v>
      </c>
      <c r="F3895" s="0" t="n">
        <v>11.14</v>
      </c>
    </row>
    <row r="3896" customFormat="false" ht="15" hidden="false" customHeight="false" outlineLevel="0" collapsed="false">
      <c r="A3896" s="250" t="n">
        <v>12038</v>
      </c>
      <c r="B3896" s="250" t="s">
        <v>7370</v>
      </c>
      <c r="C3896" s="250" t="s">
        <v>232</v>
      </c>
      <c r="D3896" s="250" t="s">
        <v>244</v>
      </c>
      <c r="E3896" s="251" t="s">
        <v>7371</v>
      </c>
      <c r="F3896" s="0" t="n">
        <v>10.95</v>
      </c>
    </row>
    <row r="3897" customFormat="false" ht="15" hidden="false" customHeight="false" outlineLevel="0" collapsed="false">
      <c r="A3897" s="250" t="n">
        <v>39757</v>
      </c>
      <c r="B3897" s="250" t="s">
        <v>7372</v>
      </c>
      <c r="C3897" s="250" t="s">
        <v>232</v>
      </c>
      <c r="D3897" s="250" t="s">
        <v>244</v>
      </c>
      <c r="E3897" s="251" t="s">
        <v>7373</v>
      </c>
      <c r="F3897" s="0" t="n">
        <v>11.14</v>
      </c>
    </row>
    <row r="3898" customFormat="false" ht="15" hidden="false" customHeight="false" outlineLevel="0" collapsed="false">
      <c r="A3898" s="250" t="n">
        <v>39758</v>
      </c>
      <c r="B3898" s="250" t="s">
        <v>7374</v>
      </c>
      <c r="C3898" s="250" t="s">
        <v>232</v>
      </c>
      <c r="D3898" s="250" t="s">
        <v>244</v>
      </c>
      <c r="E3898" s="251" t="s">
        <v>7375</v>
      </c>
      <c r="F3898" s="0" t="n">
        <v>11.13</v>
      </c>
    </row>
    <row r="3899" customFormat="false" ht="15" hidden="false" customHeight="false" outlineLevel="0" collapsed="false">
      <c r="A3899" s="250" t="n">
        <v>39759</v>
      </c>
      <c r="B3899" s="250" t="s">
        <v>7376</v>
      </c>
      <c r="C3899" s="250" t="s">
        <v>232</v>
      </c>
      <c r="D3899" s="250" t="s">
        <v>244</v>
      </c>
      <c r="E3899" s="251" t="s">
        <v>7377</v>
      </c>
      <c r="F3899" s="0" t="n">
        <v>11.28</v>
      </c>
    </row>
    <row r="3900" customFormat="false" ht="15" hidden="false" customHeight="false" outlineLevel="0" collapsed="false">
      <c r="A3900" s="250" t="n">
        <v>39761</v>
      </c>
      <c r="B3900" s="250" t="s">
        <v>7378</v>
      </c>
      <c r="C3900" s="250" t="s">
        <v>232</v>
      </c>
      <c r="D3900" s="250" t="s">
        <v>244</v>
      </c>
      <c r="E3900" s="251" t="s">
        <v>7379</v>
      </c>
      <c r="F3900" s="0" t="n">
        <v>11.22</v>
      </c>
    </row>
    <row r="3901" customFormat="false" ht="15" hidden="false" customHeight="false" outlineLevel="0" collapsed="false">
      <c r="A3901" s="250" t="n">
        <v>39805</v>
      </c>
      <c r="B3901" s="250" t="s">
        <v>7380</v>
      </c>
      <c r="C3901" s="250" t="s">
        <v>232</v>
      </c>
      <c r="D3901" s="250" t="s">
        <v>236</v>
      </c>
      <c r="E3901" s="251" t="s">
        <v>7381</v>
      </c>
      <c r="F3901" s="0" t="n">
        <v>12.52</v>
      </c>
    </row>
    <row r="3902" customFormat="false" ht="15" hidden="false" customHeight="false" outlineLevel="0" collapsed="false">
      <c r="A3902" s="250" t="n">
        <v>39806</v>
      </c>
      <c r="B3902" s="250" t="s">
        <v>7382</v>
      </c>
      <c r="C3902" s="250" t="s">
        <v>232</v>
      </c>
      <c r="D3902" s="250" t="s">
        <v>236</v>
      </c>
      <c r="E3902" s="251" t="s">
        <v>7383</v>
      </c>
      <c r="F3902" s="0" t="n">
        <v>14.35</v>
      </c>
    </row>
    <row r="3903" customFormat="false" ht="15" hidden="false" customHeight="false" outlineLevel="0" collapsed="false">
      <c r="A3903" s="250" t="n">
        <v>39807</v>
      </c>
      <c r="B3903" s="250" t="s">
        <v>7384</v>
      </c>
      <c r="C3903" s="250" t="s">
        <v>232</v>
      </c>
      <c r="D3903" s="250" t="s">
        <v>236</v>
      </c>
      <c r="E3903" s="251" t="s">
        <v>7385</v>
      </c>
      <c r="F3903" s="0" t="n">
        <v>2248.18</v>
      </c>
    </row>
    <row r="3904" customFormat="false" ht="15" hidden="false" customHeight="false" outlineLevel="0" collapsed="false">
      <c r="A3904" s="250" t="n">
        <v>43100</v>
      </c>
      <c r="B3904" s="250" t="s">
        <v>7386</v>
      </c>
      <c r="C3904" s="250" t="s">
        <v>232</v>
      </c>
      <c r="D3904" s="250" t="s">
        <v>236</v>
      </c>
      <c r="E3904" s="251" t="s">
        <v>7387</v>
      </c>
      <c r="F3904" s="0" t="n">
        <v>158.58</v>
      </c>
    </row>
    <row r="3905" customFormat="false" ht="15" hidden="false" customHeight="false" outlineLevel="0" collapsed="false">
      <c r="A3905" s="250" t="n">
        <v>39804</v>
      </c>
      <c r="B3905" s="250" t="s">
        <v>7388</v>
      </c>
      <c r="C3905" s="250" t="s">
        <v>232</v>
      </c>
      <c r="D3905" s="250" t="s">
        <v>236</v>
      </c>
      <c r="E3905" s="251" t="s">
        <v>3325</v>
      </c>
      <c r="F3905" s="0" t="n">
        <v>15.79</v>
      </c>
    </row>
    <row r="3906" customFormat="false" ht="15" hidden="false" customHeight="false" outlineLevel="0" collapsed="false">
      <c r="A3906" s="250" t="n">
        <v>39796</v>
      </c>
      <c r="B3906" s="250" t="s">
        <v>7389</v>
      </c>
      <c r="C3906" s="250" t="s">
        <v>232</v>
      </c>
      <c r="D3906" s="250" t="s">
        <v>236</v>
      </c>
      <c r="E3906" s="251" t="s">
        <v>7390</v>
      </c>
      <c r="F3906" s="0" t="n">
        <v>450.27</v>
      </c>
    </row>
    <row r="3907" customFormat="false" ht="15" hidden="false" customHeight="false" outlineLevel="0" collapsed="false">
      <c r="A3907" s="250" t="n">
        <v>39797</v>
      </c>
      <c r="B3907" s="250" t="s">
        <v>7391</v>
      </c>
      <c r="C3907" s="250" t="s">
        <v>232</v>
      </c>
      <c r="D3907" s="250" t="s">
        <v>233</v>
      </c>
      <c r="E3907" s="251" t="s">
        <v>7392</v>
      </c>
      <c r="F3907" s="0" t="n">
        <v>61634.18</v>
      </c>
    </row>
    <row r="3908" customFormat="false" ht="15" hidden="false" customHeight="false" outlineLevel="0" collapsed="false">
      <c r="A3908" s="250" t="n">
        <v>39798</v>
      </c>
      <c r="B3908" s="250" t="s">
        <v>7393</v>
      </c>
      <c r="C3908" s="250" t="s">
        <v>232</v>
      </c>
      <c r="D3908" s="250" t="s">
        <v>236</v>
      </c>
      <c r="E3908" s="251" t="s">
        <v>7394</v>
      </c>
      <c r="F3908" s="0" t="n">
        <v>81695.8</v>
      </c>
    </row>
    <row r="3909" customFormat="false" ht="15" hidden="false" customHeight="false" outlineLevel="0" collapsed="false">
      <c r="A3909" s="250" t="n">
        <v>39794</v>
      </c>
      <c r="B3909" s="250" t="s">
        <v>7395</v>
      </c>
      <c r="C3909" s="250" t="s">
        <v>232</v>
      </c>
      <c r="D3909" s="250" t="s">
        <v>236</v>
      </c>
      <c r="E3909" s="251" t="s">
        <v>7396</v>
      </c>
      <c r="F3909" s="0" t="n">
        <v>490.09</v>
      </c>
    </row>
    <row r="3910" customFormat="false" ht="15" hidden="false" customHeight="false" outlineLevel="0" collapsed="false">
      <c r="A3910" s="250" t="n">
        <v>39795</v>
      </c>
      <c r="B3910" s="250" t="s">
        <v>7397</v>
      </c>
      <c r="C3910" s="250" t="s">
        <v>232</v>
      </c>
      <c r="D3910" s="250" t="s">
        <v>236</v>
      </c>
      <c r="E3910" s="251" t="s">
        <v>7398</v>
      </c>
      <c r="F3910" s="0" t="n">
        <v>52.29</v>
      </c>
    </row>
    <row r="3911" customFormat="false" ht="15" hidden="false" customHeight="false" outlineLevel="0" collapsed="false">
      <c r="A3911" s="250" t="n">
        <v>39799</v>
      </c>
      <c r="B3911" s="250" t="s">
        <v>7399</v>
      </c>
      <c r="C3911" s="250" t="s">
        <v>232</v>
      </c>
      <c r="D3911" s="250" t="s">
        <v>236</v>
      </c>
      <c r="E3911" s="251" t="s">
        <v>7400</v>
      </c>
      <c r="F3911" s="0" t="n">
        <v>41.48</v>
      </c>
    </row>
    <row r="3912" customFormat="false" ht="15" hidden="false" customHeight="false" outlineLevel="0" collapsed="false">
      <c r="A3912" s="250" t="n">
        <v>39801</v>
      </c>
      <c r="B3912" s="250" t="s">
        <v>7401</v>
      </c>
      <c r="C3912" s="250" t="s">
        <v>232</v>
      </c>
      <c r="D3912" s="250" t="s">
        <v>236</v>
      </c>
      <c r="E3912" s="251" t="s">
        <v>7402</v>
      </c>
      <c r="F3912" s="0" t="n">
        <v>2.93</v>
      </c>
    </row>
    <row r="3913" customFormat="false" ht="15" hidden="false" customHeight="false" outlineLevel="0" collapsed="false">
      <c r="A3913" s="250" t="n">
        <v>39802</v>
      </c>
      <c r="B3913" s="250" t="s">
        <v>7403</v>
      </c>
      <c r="C3913" s="250" t="s">
        <v>232</v>
      </c>
      <c r="D3913" s="250" t="s">
        <v>236</v>
      </c>
      <c r="E3913" s="251" t="s">
        <v>1893</v>
      </c>
      <c r="F3913" s="0" t="n">
        <v>1.43</v>
      </c>
    </row>
    <row r="3914" customFormat="false" ht="15" hidden="false" customHeight="false" outlineLevel="0" collapsed="false">
      <c r="A3914" s="250" t="n">
        <v>39803</v>
      </c>
      <c r="B3914" s="250" t="s">
        <v>7404</v>
      </c>
      <c r="C3914" s="250" t="s">
        <v>232</v>
      </c>
      <c r="D3914" s="250" t="s">
        <v>236</v>
      </c>
      <c r="E3914" s="251" t="s">
        <v>7405</v>
      </c>
      <c r="F3914" s="0" t="n">
        <v>2.21</v>
      </c>
    </row>
    <row r="3915" customFormat="false" ht="15" hidden="false" customHeight="false" outlineLevel="0" collapsed="false">
      <c r="A3915" s="250" t="n">
        <v>39800</v>
      </c>
      <c r="B3915" s="250" t="s">
        <v>7406</v>
      </c>
      <c r="C3915" s="250" t="s">
        <v>232</v>
      </c>
      <c r="D3915" s="250" t="s">
        <v>236</v>
      </c>
      <c r="E3915" s="251" t="s">
        <v>7407</v>
      </c>
      <c r="F3915" s="0" t="n">
        <v>3.92</v>
      </c>
    </row>
    <row r="3916" customFormat="false" ht="15" hidden="false" customHeight="false" outlineLevel="0" collapsed="false">
      <c r="A3916" s="250" t="n">
        <v>21059</v>
      </c>
      <c r="B3916" s="250" t="s">
        <v>7408</v>
      </c>
      <c r="C3916" s="250" t="s">
        <v>232</v>
      </c>
      <c r="D3916" s="250" t="s">
        <v>244</v>
      </c>
      <c r="E3916" s="251" t="s">
        <v>7409</v>
      </c>
      <c r="F3916" s="0" t="n">
        <v>6.37</v>
      </c>
    </row>
    <row r="3917" customFormat="false" ht="15" hidden="false" customHeight="false" outlineLevel="0" collapsed="false">
      <c r="A3917" s="250" t="n">
        <v>11234</v>
      </c>
      <c r="B3917" s="250" t="s">
        <v>7410</v>
      </c>
      <c r="C3917" s="250" t="s">
        <v>232</v>
      </c>
      <c r="D3917" s="250" t="s">
        <v>244</v>
      </c>
      <c r="E3917" s="251" t="s">
        <v>7411</v>
      </c>
      <c r="F3917" s="0" t="n">
        <v>21.11</v>
      </c>
    </row>
    <row r="3918" customFormat="false" ht="15" hidden="false" customHeight="false" outlineLevel="0" collapsed="false">
      <c r="A3918" s="250" t="n">
        <v>21060</v>
      </c>
      <c r="B3918" s="250" t="s">
        <v>7412</v>
      </c>
      <c r="C3918" s="250" t="s">
        <v>232</v>
      </c>
      <c r="D3918" s="250" t="s">
        <v>244</v>
      </c>
      <c r="E3918" s="251" t="s">
        <v>7413</v>
      </c>
      <c r="F3918" s="0" t="n">
        <v>1.54</v>
      </c>
    </row>
    <row r="3919" customFormat="false" ht="15" hidden="false" customHeight="false" outlineLevel="0" collapsed="false">
      <c r="A3919" s="250" t="n">
        <v>21061</v>
      </c>
      <c r="B3919" s="250" t="s">
        <v>7414</v>
      </c>
      <c r="C3919" s="250" t="s">
        <v>232</v>
      </c>
      <c r="D3919" s="250" t="s">
        <v>244</v>
      </c>
      <c r="E3919" s="251" t="s">
        <v>7415</v>
      </c>
      <c r="F3919" s="0" t="n">
        <v>175.1</v>
      </c>
    </row>
    <row r="3920" customFormat="false" ht="15" hidden="false" customHeight="false" outlineLevel="0" collapsed="false">
      <c r="A3920" s="250" t="n">
        <v>21062</v>
      </c>
      <c r="B3920" s="250" t="s">
        <v>7416</v>
      </c>
      <c r="C3920" s="250" t="s">
        <v>232</v>
      </c>
      <c r="D3920" s="250" t="s">
        <v>244</v>
      </c>
      <c r="E3920" s="251" t="s">
        <v>7417</v>
      </c>
      <c r="F3920" s="0" t="n">
        <v>0.6</v>
      </c>
    </row>
    <row r="3921" customFormat="false" ht="15" hidden="false" customHeight="false" outlineLevel="0" collapsed="false">
      <c r="A3921" s="250" t="n">
        <v>11708</v>
      </c>
      <c r="B3921" s="250" t="s">
        <v>7418</v>
      </c>
      <c r="C3921" s="250" t="s">
        <v>232</v>
      </c>
      <c r="D3921" s="250" t="s">
        <v>244</v>
      </c>
      <c r="E3921" s="251" t="s">
        <v>7419</v>
      </c>
      <c r="F3921" s="0" t="n">
        <v>24.12</v>
      </c>
    </row>
    <row r="3922" customFormat="false" ht="15" hidden="false" customHeight="false" outlineLevel="0" collapsed="false">
      <c r="A3922" s="250" t="n">
        <v>11709</v>
      </c>
      <c r="B3922" s="250" t="s">
        <v>7420</v>
      </c>
      <c r="C3922" s="250" t="s">
        <v>232</v>
      </c>
      <c r="D3922" s="250" t="s">
        <v>244</v>
      </c>
      <c r="E3922" s="251" t="s">
        <v>7421</v>
      </c>
      <c r="F3922" s="0" t="n">
        <v>27.5</v>
      </c>
    </row>
    <row r="3923" customFormat="false" ht="15" hidden="false" customHeight="false" outlineLevel="0" collapsed="false">
      <c r="A3923" s="250" t="n">
        <v>11710</v>
      </c>
      <c r="B3923" s="250" t="s">
        <v>7422</v>
      </c>
      <c r="C3923" s="250" t="s">
        <v>232</v>
      </c>
      <c r="D3923" s="250" t="s">
        <v>244</v>
      </c>
      <c r="E3923" s="251" t="s">
        <v>7423</v>
      </c>
      <c r="F3923" s="0" t="n">
        <v>3.3</v>
      </c>
    </row>
    <row r="3924" customFormat="false" ht="15" hidden="false" customHeight="false" outlineLevel="0" collapsed="false">
      <c r="A3924" s="250" t="n">
        <v>11707</v>
      </c>
      <c r="B3924" s="250" t="s">
        <v>7424</v>
      </c>
      <c r="C3924" s="250" t="s">
        <v>232</v>
      </c>
      <c r="D3924" s="250" t="s">
        <v>244</v>
      </c>
      <c r="E3924" s="251" t="s">
        <v>7425</v>
      </c>
      <c r="F3924" s="0" t="n">
        <v>5.46</v>
      </c>
    </row>
    <row r="3925" customFormat="false" ht="15" hidden="false" customHeight="false" outlineLevel="0" collapsed="false">
      <c r="A3925" s="250" t="n">
        <v>5102</v>
      </c>
      <c r="B3925" s="250" t="s">
        <v>7426</v>
      </c>
      <c r="C3925" s="250" t="s">
        <v>232</v>
      </c>
      <c r="D3925" s="250" t="s">
        <v>236</v>
      </c>
      <c r="E3925" s="251" t="s">
        <v>366</v>
      </c>
      <c r="F3925" s="0" t="n">
        <v>5.63</v>
      </c>
    </row>
    <row r="3926" customFormat="false" ht="15" hidden="false" customHeight="false" outlineLevel="0" collapsed="false">
      <c r="A3926" s="250" t="n">
        <v>11739</v>
      </c>
      <c r="B3926" s="250" t="s">
        <v>7427</v>
      </c>
      <c r="C3926" s="250" t="s">
        <v>232</v>
      </c>
      <c r="D3926" s="250" t="s">
        <v>236</v>
      </c>
      <c r="E3926" s="251" t="s">
        <v>2765</v>
      </c>
      <c r="F3926" s="0" t="n">
        <v>7.69</v>
      </c>
    </row>
    <row r="3927" customFormat="false" ht="15" hidden="false" customHeight="false" outlineLevel="0" collapsed="false">
      <c r="A3927" s="250" t="n">
        <v>11711</v>
      </c>
      <c r="B3927" s="250" t="s">
        <v>7428</v>
      </c>
      <c r="C3927" s="250" t="s">
        <v>232</v>
      </c>
      <c r="D3927" s="250" t="s">
        <v>236</v>
      </c>
      <c r="E3927" s="251" t="s">
        <v>3435</v>
      </c>
      <c r="F3927" s="0" t="n">
        <v>3101.24</v>
      </c>
    </row>
    <row r="3928" customFormat="false" ht="15" hidden="false" customHeight="false" outlineLevel="0" collapsed="false">
      <c r="A3928" s="250" t="n">
        <v>11741</v>
      </c>
      <c r="B3928" s="250" t="s">
        <v>7429</v>
      </c>
      <c r="C3928" s="250" t="s">
        <v>232</v>
      </c>
      <c r="D3928" s="250" t="s">
        <v>236</v>
      </c>
      <c r="E3928" s="251" t="s">
        <v>7430</v>
      </c>
      <c r="F3928" s="0" t="n">
        <v>10.17</v>
      </c>
    </row>
    <row r="3929" customFormat="false" ht="15" hidden="false" customHeight="false" outlineLevel="0" collapsed="false">
      <c r="A3929" s="250" t="n">
        <v>11745</v>
      </c>
      <c r="B3929" s="250" t="s">
        <v>7431</v>
      </c>
      <c r="C3929" s="250" t="s">
        <v>232</v>
      </c>
      <c r="D3929" s="250" t="s">
        <v>236</v>
      </c>
      <c r="E3929" s="251" t="s">
        <v>7432</v>
      </c>
      <c r="F3929" s="0" t="n">
        <v>12.72</v>
      </c>
    </row>
    <row r="3930" customFormat="false" ht="15" hidden="false" customHeight="false" outlineLevel="0" collapsed="false">
      <c r="A3930" s="250" t="n">
        <v>11743</v>
      </c>
      <c r="B3930" s="250" t="s">
        <v>7433</v>
      </c>
      <c r="C3930" s="250" t="s">
        <v>232</v>
      </c>
      <c r="D3930" s="250" t="s">
        <v>236</v>
      </c>
      <c r="E3930" s="251" t="s">
        <v>7434</v>
      </c>
      <c r="F3930" s="0" t="n">
        <v>118.28</v>
      </c>
    </row>
    <row r="3931" customFormat="false" ht="15" hidden="false" customHeight="false" outlineLevel="0" collapsed="false">
      <c r="A3931" s="250" t="n">
        <v>40985</v>
      </c>
      <c r="B3931" s="250" t="s">
        <v>7435</v>
      </c>
      <c r="C3931" s="250" t="s">
        <v>578</v>
      </c>
      <c r="D3931" s="250" t="s">
        <v>236</v>
      </c>
      <c r="E3931" s="251" t="s">
        <v>1038</v>
      </c>
      <c r="F3931" s="0" t="n">
        <v>208.89</v>
      </c>
    </row>
    <row r="3932" customFormat="false" ht="15" hidden="false" customHeight="false" outlineLevel="0" collapsed="false">
      <c r="A3932" s="250" t="n">
        <v>44502</v>
      </c>
      <c r="B3932" s="250" t="s">
        <v>7436</v>
      </c>
      <c r="C3932" s="250" t="s">
        <v>575</v>
      </c>
      <c r="D3932" s="250" t="s">
        <v>236</v>
      </c>
      <c r="E3932" s="251" t="s">
        <v>1036</v>
      </c>
      <c r="F3932" s="0" t="n">
        <v>292.73</v>
      </c>
    </row>
    <row r="3933" customFormat="false" ht="15" hidden="false" customHeight="false" outlineLevel="0" collapsed="false">
      <c r="A3933" s="250" t="n">
        <v>1088</v>
      </c>
      <c r="B3933" s="250" t="s">
        <v>7437</v>
      </c>
      <c r="C3933" s="250" t="s">
        <v>232</v>
      </c>
      <c r="D3933" s="250" t="s">
        <v>236</v>
      </c>
      <c r="E3933" s="251" t="s">
        <v>2536</v>
      </c>
      <c r="F3933" s="0" t="n">
        <v>307.63</v>
      </c>
    </row>
    <row r="3934" customFormat="false" ht="15" hidden="false" customHeight="false" outlineLevel="0" collapsed="false">
      <c r="A3934" s="250" t="n">
        <v>1087</v>
      </c>
      <c r="B3934" s="250" t="s">
        <v>7438</v>
      </c>
      <c r="C3934" s="250" t="s">
        <v>232</v>
      </c>
      <c r="D3934" s="250" t="s">
        <v>236</v>
      </c>
      <c r="E3934" s="251" t="s">
        <v>7439</v>
      </c>
      <c r="F3934" s="0" t="n">
        <v>432.05</v>
      </c>
    </row>
    <row r="3935" customFormat="false" ht="15" hidden="false" customHeight="false" outlineLevel="0" collapsed="false">
      <c r="A3935" s="250" t="n">
        <v>38777</v>
      </c>
      <c r="B3935" s="250" t="s">
        <v>7440</v>
      </c>
      <c r="C3935" s="250" t="s">
        <v>232</v>
      </c>
      <c r="D3935" s="250" t="s">
        <v>236</v>
      </c>
      <c r="E3935" s="251" t="s">
        <v>7441</v>
      </c>
      <c r="F3935" s="0" t="n">
        <v>352.79</v>
      </c>
    </row>
    <row r="3936" customFormat="false" ht="15" hidden="false" customHeight="false" outlineLevel="0" collapsed="false">
      <c r="A3936" s="250" t="n">
        <v>1086</v>
      </c>
      <c r="B3936" s="250" t="s">
        <v>7442</v>
      </c>
      <c r="C3936" s="250" t="s">
        <v>232</v>
      </c>
      <c r="D3936" s="250" t="s">
        <v>236</v>
      </c>
      <c r="E3936" s="251" t="s">
        <v>7443</v>
      </c>
      <c r="F3936" s="0" t="n">
        <v>744.87</v>
      </c>
    </row>
    <row r="3937" customFormat="false" ht="15" hidden="false" customHeight="false" outlineLevel="0" collapsed="false">
      <c r="A3937" s="250" t="n">
        <v>1079</v>
      </c>
      <c r="B3937" s="250" t="s">
        <v>7444</v>
      </c>
      <c r="C3937" s="250" t="s">
        <v>232</v>
      </c>
      <c r="D3937" s="250" t="s">
        <v>236</v>
      </c>
      <c r="E3937" s="251" t="s">
        <v>7445</v>
      </c>
      <c r="F3937" s="0" t="n">
        <v>354.57</v>
      </c>
    </row>
    <row r="3938" customFormat="false" ht="15" hidden="false" customHeight="false" outlineLevel="0" collapsed="false">
      <c r="A3938" s="250" t="n">
        <v>39374</v>
      </c>
      <c r="B3938" s="250" t="s">
        <v>7446</v>
      </c>
      <c r="C3938" s="250" t="s">
        <v>232</v>
      </c>
      <c r="D3938" s="250" t="s">
        <v>233</v>
      </c>
      <c r="E3938" s="251" t="s">
        <v>7447</v>
      </c>
      <c r="F3938" s="0" t="n">
        <v>517.67</v>
      </c>
    </row>
    <row r="3939" customFormat="false" ht="15" hidden="false" customHeight="false" outlineLevel="0" collapsed="false">
      <c r="A3939" s="250" t="n">
        <v>1082</v>
      </c>
      <c r="B3939" s="250" t="s">
        <v>7448</v>
      </c>
      <c r="C3939" s="250" t="s">
        <v>232</v>
      </c>
      <c r="D3939" s="250" t="s">
        <v>236</v>
      </c>
      <c r="E3939" s="251" t="s">
        <v>7449</v>
      </c>
      <c r="F3939" s="0" t="n">
        <v>605.87</v>
      </c>
    </row>
    <row r="3940" customFormat="false" ht="15" hidden="false" customHeight="false" outlineLevel="0" collapsed="false">
      <c r="A3940" s="250" t="n">
        <v>12316</v>
      </c>
      <c r="B3940" s="250" t="s">
        <v>7450</v>
      </c>
      <c r="C3940" s="250" t="s">
        <v>232</v>
      </c>
      <c r="D3940" s="250" t="s">
        <v>236</v>
      </c>
      <c r="E3940" s="251" t="s">
        <v>7451</v>
      </c>
      <c r="F3940" s="0" t="n">
        <v>603.87</v>
      </c>
    </row>
    <row r="3941" customFormat="false" ht="15" hidden="false" customHeight="false" outlineLevel="0" collapsed="false">
      <c r="A3941" s="250" t="n">
        <v>12317</v>
      </c>
      <c r="B3941" s="250" t="s">
        <v>7452</v>
      </c>
      <c r="C3941" s="250" t="s">
        <v>232</v>
      </c>
      <c r="D3941" s="250" t="s">
        <v>236</v>
      </c>
      <c r="E3941" s="251" t="s">
        <v>7453</v>
      </c>
      <c r="F3941" s="0" t="n">
        <v>216.82</v>
      </c>
    </row>
    <row r="3942" customFormat="false" ht="15" hidden="false" customHeight="false" outlineLevel="0" collapsed="false">
      <c r="A3942" s="250" t="n">
        <v>12318</v>
      </c>
      <c r="B3942" s="250" t="s">
        <v>7454</v>
      </c>
      <c r="C3942" s="250" t="s">
        <v>232</v>
      </c>
      <c r="D3942" s="250" t="s">
        <v>236</v>
      </c>
      <c r="E3942" s="251" t="s">
        <v>7455</v>
      </c>
      <c r="F3942" s="0" t="n">
        <v>270.93</v>
      </c>
    </row>
    <row r="3943" customFormat="false" ht="15" hidden="false" customHeight="false" outlineLevel="0" collapsed="false">
      <c r="A3943" s="250" t="n">
        <v>5104</v>
      </c>
      <c r="B3943" s="250" t="s">
        <v>7456</v>
      </c>
      <c r="C3943" s="250" t="s">
        <v>352</v>
      </c>
      <c r="D3943" s="250" t="s">
        <v>244</v>
      </c>
      <c r="E3943" s="251" t="s">
        <v>7457</v>
      </c>
      <c r="F3943" s="0" t="n">
        <v>250.53</v>
      </c>
    </row>
    <row r="3944" customFormat="false" ht="15" hidden="false" customHeight="false" outlineLevel="0" collapsed="false">
      <c r="A3944" s="250" t="n">
        <v>44530</v>
      </c>
      <c r="B3944" s="250" t="s">
        <v>7458</v>
      </c>
      <c r="C3944" s="250" t="s">
        <v>232</v>
      </c>
      <c r="D3944" s="250" t="s">
        <v>236</v>
      </c>
      <c r="E3944" s="251" t="s">
        <v>7459</v>
      </c>
      <c r="F3944" s="0" t="n">
        <v>365.11</v>
      </c>
    </row>
    <row r="3945" customFormat="false" ht="15" hidden="false" customHeight="false" outlineLevel="0" collapsed="false">
      <c r="A3945" s="250" t="n">
        <v>2710</v>
      </c>
      <c r="B3945" s="250" t="s">
        <v>7460</v>
      </c>
      <c r="C3945" s="250" t="s">
        <v>232</v>
      </c>
      <c r="D3945" s="250" t="s">
        <v>236</v>
      </c>
      <c r="E3945" s="251" t="s">
        <v>7461</v>
      </c>
      <c r="F3945" s="0" t="n">
        <v>450.91</v>
      </c>
    </row>
    <row r="3946" customFormat="false" ht="15" hidden="false" customHeight="false" outlineLevel="0" collapsed="false">
      <c r="A3946" s="250" t="n">
        <v>14575</v>
      </c>
      <c r="B3946" s="250" t="s">
        <v>7462</v>
      </c>
      <c r="C3946" s="250" t="s">
        <v>232</v>
      </c>
      <c r="D3946" s="250" t="s">
        <v>244</v>
      </c>
      <c r="E3946" s="251" t="s">
        <v>7463</v>
      </c>
      <c r="F3946" s="0" t="n">
        <v>542.01</v>
      </c>
    </row>
    <row r="3947" customFormat="false" ht="15" hidden="false" customHeight="false" outlineLevel="0" collapsed="false">
      <c r="A3947" s="250" t="n">
        <v>20034</v>
      </c>
      <c r="B3947" s="250" t="s">
        <v>7464</v>
      </c>
      <c r="C3947" s="250" t="s">
        <v>232</v>
      </c>
      <c r="D3947" s="250" t="s">
        <v>244</v>
      </c>
      <c r="E3947" s="251" t="s">
        <v>7465</v>
      </c>
      <c r="F3947" s="0" t="n">
        <v>106.69</v>
      </c>
    </row>
    <row r="3948" customFormat="false" ht="15" hidden="false" customHeight="false" outlineLevel="0" collapsed="false">
      <c r="A3948" s="250" t="n">
        <v>20036</v>
      </c>
      <c r="B3948" s="250" t="s">
        <v>7466</v>
      </c>
      <c r="C3948" s="250" t="s">
        <v>232</v>
      </c>
      <c r="D3948" s="250" t="s">
        <v>244</v>
      </c>
      <c r="E3948" s="251" t="s">
        <v>7467</v>
      </c>
      <c r="F3948" s="0" t="n">
        <v>197.66</v>
      </c>
    </row>
    <row r="3949" customFormat="false" ht="15" hidden="false" customHeight="false" outlineLevel="0" collapsed="false">
      <c r="A3949" s="250" t="n">
        <v>20037</v>
      </c>
      <c r="B3949" s="250" t="s">
        <v>7468</v>
      </c>
      <c r="C3949" s="250" t="s">
        <v>232</v>
      </c>
      <c r="D3949" s="250" t="s">
        <v>244</v>
      </c>
      <c r="E3949" s="251" t="s">
        <v>7469</v>
      </c>
      <c r="F3949" s="0" t="n">
        <v>428.39</v>
      </c>
    </row>
    <row r="3950" customFormat="false" ht="15" hidden="false" customHeight="false" outlineLevel="0" collapsed="false">
      <c r="A3950" s="250" t="n">
        <v>20043</v>
      </c>
      <c r="B3950" s="250" t="s">
        <v>7470</v>
      </c>
      <c r="C3950" s="250" t="s">
        <v>232</v>
      </c>
      <c r="D3950" s="250" t="s">
        <v>236</v>
      </c>
      <c r="E3950" s="251" t="s">
        <v>2848</v>
      </c>
      <c r="F3950" s="0" t="n">
        <v>334.91</v>
      </c>
    </row>
    <row r="3951" customFormat="false" ht="15" hidden="false" customHeight="false" outlineLevel="0" collapsed="false">
      <c r="A3951" s="250" t="n">
        <v>20044</v>
      </c>
      <c r="B3951" s="250" t="s">
        <v>7471</v>
      </c>
      <c r="C3951" s="250" t="s">
        <v>232</v>
      </c>
      <c r="D3951" s="250" t="s">
        <v>236</v>
      </c>
      <c r="E3951" s="251" t="s">
        <v>7472</v>
      </c>
      <c r="F3951" s="0" t="n">
        <v>62.65</v>
      </c>
    </row>
    <row r="3952" customFormat="false" ht="15" hidden="false" customHeight="false" outlineLevel="0" collapsed="false">
      <c r="A3952" s="250" t="n">
        <v>20042</v>
      </c>
      <c r="B3952" s="250" t="s">
        <v>7473</v>
      </c>
      <c r="C3952" s="250" t="s">
        <v>232</v>
      </c>
      <c r="D3952" s="250" t="s">
        <v>236</v>
      </c>
      <c r="E3952" s="251" t="s">
        <v>4365</v>
      </c>
      <c r="F3952" s="0" t="n">
        <v>64.89</v>
      </c>
    </row>
    <row r="3953" customFormat="false" ht="15" hidden="false" customHeight="false" outlineLevel="0" collapsed="false">
      <c r="A3953" s="250" t="n">
        <v>20046</v>
      </c>
      <c r="B3953" s="250" t="s">
        <v>7474</v>
      </c>
      <c r="C3953" s="250" t="s">
        <v>232</v>
      </c>
      <c r="D3953" s="250" t="s">
        <v>236</v>
      </c>
      <c r="E3953" s="251" t="s">
        <v>7475</v>
      </c>
      <c r="F3953" s="0" t="n">
        <v>101.86</v>
      </c>
    </row>
    <row r="3954" customFormat="false" ht="15" hidden="false" customHeight="false" outlineLevel="0" collapsed="false">
      <c r="A3954" s="250" t="n">
        <v>20047</v>
      </c>
      <c r="B3954" s="250" t="s">
        <v>7476</v>
      </c>
      <c r="C3954" s="250" t="s">
        <v>232</v>
      </c>
      <c r="D3954" s="250" t="s">
        <v>236</v>
      </c>
      <c r="E3954" s="251" t="s">
        <v>7477</v>
      </c>
      <c r="F3954" s="0" t="n">
        <v>174.72</v>
      </c>
    </row>
    <row r="3955" customFormat="false" ht="15" hidden="false" customHeight="false" outlineLevel="0" collapsed="false">
      <c r="A3955" s="250" t="n">
        <v>20045</v>
      </c>
      <c r="B3955" s="250" t="s">
        <v>7478</v>
      </c>
      <c r="C3955" s="250" t="s">
        <v>232</v>
      </c>
      <c r="D3955" s="250" t="s">
        <v>236</v>
      </c>
      <c r="E3955" s="251" t="s">
        <v>7479</v>
      </c>
      <c r="F3955" s="0" t="n">
        <v>27.54</v>
      </c>
    </row>
    <row r="3956" customFormat="false" ht="15" hidden="false" customHeight="false" outlineLevel="0" collapsed="false">
      <c r="A3956" s="250" t="n">
        <v>20972</v>
      </c>
      <c r="B3956" s="250" t="s">
        <v>7480</v>
      </c>
      <c r="C3956" s="250" t="s">
        <v>232</v>
      </c>
      <c r="D3956" s="250" t="s">
        <v>244</v>
      </c>
      <c r="E3956" s="251" t="s">
        <v>7481</v>
      </c>
      <c r="F3956" s="0" t="n">
        <v>43.51</v>
      </c>
    </row>
    <row r="3957" customFormat="false" ht="15" hidden="false" customHeight="false" outlineLevel="0" collapsed="false">
      <c r="A3957" s="250" t="n">
        <v>20032</v>
      </c>
      <c r="B3957" s="250" t="s">
        <v>7482</v>
      </c>
      <c r="C3957" s="250" t="s">
        <v>232</v>
      </c>
      <c r="D3957" s="250" t="s">
        <v>244</v>
      </c>
      <c r="E3957" s="251" t="s">
        <v>7483</v>
      </c>
      <c r="F3957" s="0" t="n">
        <v>32.1</v>
      </c>
    </row>
    <row r="3958" customFormat="false" ht="15" hidden="false" customHeight="false" outlineLevel="0" collapsed="false">
      <c r="A3958" s="250" t="n">
        <v>11321</v>
      </c>
      <c r="B3958" s="250" t="s">
        <v>7484</v>
      </c>
      <c r="C3958" s="250" t="s">
        <v>232</v>
      </c>
      <c r="D3958" s="250" t="s">
        <v>244</v>
      </c>
      <c r="E3958" s="251" t="s">
        <v>7485</v>
      </c>
      <c r="F3958" s="0" t="n">
        <v>91.88</v>
      </c>
    </row>
    <row r="3959" customFormat="false" ht="15" hidden="false" customHeight="false" outlineLevel="0" collapsed="false">
      <c r="A3959" s="250" t="n">
        <v>11323</v>
      </c>
      <c r="B3959" s="250" t="s">
        <v>7486</v>
      </c>
      <c r="C3959" s="250" t="s">
        <v>232</v>
      </c>
      <c r="D3959" s="250" t="s">
        <v>244</v>
      </c>
      <c r="E3959" s="251" t="s">
        <v>7487</v>
      </c>
      <c r="F3959" s="0" t="n">
        <v>134.68</v>
      </c>
    </row>
    <row r="3960" customFormat="false" ht="15" hidden="false" customHeight="false" outlineLevel="0" collapsed="false">
      <c r="A3960" s="250" t="n">
        <v>20327</v>
      </c>
      <c r="B3960" s="250" t="s">
        <v>7488</v>
      </c>
      <c r="C3960" s="250" t="s">
        <v>232</v>
      </c>
      <c r="D3960" s="250" t="s">
        <v>244</v>
      </c>
      <c r="E3960" s="251" t="s">
        <v>7489</v>
      </c>
      <c r="F3960" s="0" t="n">
        <v>187.89</v>
      </c>
    </row>
    <row r="3961" customFormat="false" ht="15" hidden="false" customHeight="false" outlineLevel="0" collapsed="false">
      <c r="A3961" s="250" t="n">
        <v>13390</v>
      </c>
      <c r="B3961" s="250" t="s">
        <v>7490</v>
      </c>
      <c r="C3961" s="250" t="s">
        <v>232</v>
      </c>
      <c r="D3961" s="250" t="s">
        <v>236</v>
      </c>
      <c r="E3961" s="251" t="s">
        <v>7491</v>
      </c>
      <c r="F3961" s="0" t="n">
        <v>54.69</v>
      </c>
    </row>
    <row r="3962" customFormat="false" ht="15" hidden="false" customHeight="false" outlineLevel="0" collapsed="false">
      <c r="A3962" s="250" t="n">
        <v>6034</v>
      </c>
      <c r="B3962" s="250" t="s">
        <v>7492</v>
      </c>
      <c r="C3962" s="250" t="s">
        <v>232</v>
      </c>
      <c r="D3962" s="250" t="s">
        <v>236</v>
      </c>
      <c r="E3962" s="251" t="s">
        <v>6912</v>
      </c>
      <c r="F3962" s="0" t="n">
        <v>11.79</v>
      </c>
    </row>
    <row r="3963" customFormat="false" ht="15" hidden="false" customHeight="false" outlineLevel="0" collapsed="false">
      <c r="A3963" s="250" t="n">
        <v>6036</v>
      </c>
      <c r="B3963" s="250" t="s">
        <v>7493</v>
      </c>
      <c r="C3963" s="250" t="s">
        <v>232</v>
      </c>
      <c r="D3963" s="250" t="s">
        <v>236</v>
      </c>
      <c r="E3963" s="251" t="s">
        <v>7494</v>
      </c>
      <c r="F3963" s="0" t="n">
        <v>39.47</v>
      </c>
    </row>
    <row r="3964" customFormat="false" ht="15" hidden="false" customHeight="false" outlineLevel="0" collapsed="false">
      <c r="A3964" s="250" t="n">
        <v>6031</v>
      </c>
      <c r="B3964" s="250" t="s">
        <v>7495</v>
      </c>
      <c r="C3964" s="250" t="s">
        <v>232</v>
      </c>
      <c r="D3964" s="250" t="s">
        <v>233</v>
      </c>
      <c r="E3964" s="251" t="s">
        <v>3685</v>
      </c>
      <c r="F3964" s="0" t="n">
        <v>59.49</v>
      </c>
    </row>
    <row r="3965" customFormat="false" ht="15" hidden="false" customHeight="false" outlineLevel="0" collapsed="false">
      <c r="A3965" s="250" t="n">
        <v>6029</v>
      </c>
      <c r="B3965" s="250" t="s">
        <v>7496</v>
      </c>
      <c r="C3965" s="250" t="s">
        <v>232</v>
      </c>
      <c r="D3965" s="250" t="s">
        <v>236</v>
      </c>
      <c r="E3965" s="251" t="s">
        <v>7497</v>
      </c>
      <c r="F3965" s="0" t="n">
        <v>73.22</v>
      </c>
    </row>
    <row r="3966" customFormat="false" ht="15" hidden="false" customHeight="false" outlineLevel="0" collapsed="false">
      <c r="A3966" s="250" t="n">
        <v>6033</v>
      </c>
      <c r="B3966" s="250" t="s">
        <v>7498</v>
      </c>
      <c r="C3966" s="250" t="s">
        <v>232</v>
      </c>
      <c r="D3966" s="250" t="s">
        <v>236</v>
      </c>
      <c r="E3966" s="251" t="s">
        <v>7499</v>
      </c>
      <c r="F3966" s="0" t="n">
        <v>91.53</v>
      </c>
    </row>
    <row r="3967" customFormat="false" ht="15" hidden="false" customHeight="false" outlineLevel="0" collapsed="false">
      <c r="A3967" s="250" t="n">
        <v>11672</v>
      </c>
      <c r="B3967" s="250" t="s">
        <v>7500</v>
      </c>
      <c r="C3967" s="250" t="s">
        <v>232</v>
      </c>
      <c r="D3967" s="250" t="s">
        <v>236</v>
      </c>
      <c r="E3967" s="251" t="s">
        <v>2152</v>
      </c>
      <c r="F3967" s="0" t="n">
        <v>144.16</v>
      </c>
    </row>
    <row r="3968" customFormat="false" ht="15" hidden="false" customHeight="false" outlineLevel="0" collapsed="false">
      <c r="A3968" s="250" t="n">
        <v>11669</v>
      </c>
      <c r="B3968" s="250" t="s">
        <v>7501</v>
      </c>
      <c r="C3968" s="250" t="s">
        <v>232</v>
      </c>
      <c r="D3968" s="250" t="s">
        <v>236</v>
      </c>
      <c r="E3968" s="251" t="s">
        <v>7502</v>
      </c>
      <c r="F3968" s="0" t="n">
        <v>15.73</v>
      </c>
    </row>
    <row r="3969" customFormat="false" ht="15" hidden="false" customHeight="false" outlineLevel="0" collapsed="false">
      <c r="A3969" s="250" t="n">
        <v>11670</v>
      </c>
      <c r="B3969" s="250" t="s">
        <v>7503</v>
      </c>
      <c r="C3969" s="250" t="s">
        <v>232</v>
      </c>
      <c r="D3969" s="250" t="s">
        <v>236</v>
      </c>
      <c r="E3969" s="251" t="s">
        <v>1940</v>
      </c>
      <c r="F3969" s="0" t="n">
        <v>36.95</v>
      </c>
    </row>
    <row r="3970" customFormat="false" ht="15" hidden="false" customHeight="false" outlineLevel="0" collapsed="false">
      <c r="A3970" s="250" t="n">
        <v>20055</v>
      </c>
      <c r="B3970" s="250" t="s">
        <v>7504</v>
      </c>
      <c r="C3970" s="250" t="s">
        <v>232</v>
      </c>
      <c r="D3970" s="250" t="s">
        <v>236</v>
      </c>
      <c r="E3970" s="251" t="s">
        <v>7505</v>
      </c>
      <c r="F3970" s="0" t="n">
        <v>84.95</v>
      </c>
    </row>
    <row r="3971" customFormat="false" ht="15" hidden="false" customHeight="false" outlineLevel="0" collapsed="false">
      <c r="A3971" s="250" t="n">
        <v>11671</v>
      </c>
      <c r="B3971" s="250" t="s">
        <v>7506</v>
      </c>
      <c r="C3971" s="250" t="s">
        <v>232</v>
      </c>
      <c r="D3971" s="250" t="s">
        <v>236</v>
      </c>
      <c r="E3971" s="251" t="s">
        <v>7507</v>
      </c>
      <c r="F3971" s="0" t="n">
        <v>11.78</v>
      </c>
    </row>
    <row r="3972" customFormat="false" ht="15" hidden="false" customHeight="false" outlineLevel="0" collapsed="false">
      <c r="A3972" s="250" t="n">
        <v>6032</v>
      </c>
      <c r="B3972" s="250" t="s">
        <v>7508</v>
      </c>
      <c r="C3972" s="250" t="s">
        <v>232</v>
      </c>
      <c r="D3972" s="250" t="s">
        <v>236</v>
      </c>
      <c r="E3972" s="251" t="s">
        <v>7509</v>
      </c>
      <c r="F3972" s="0" t="n">
        <v>4.27</v>
      </c>
    </row>
    <row r="3973" customFormat="false" ht="15" hidden="false" customHeight="false" outlineLevel="0" collapsed="false">
      <c r="A3973" s="250" t="n">
        <v>11673</v>
      </c>
      <c r="B3973" s="250" t="s">
        <v>7510</v>
      </c>
      <c r="C3973" s="250" t="s">
        <v>232</v>
      </c>
      <c r="D3973" s="250" t="s">
        <v>236</v>
      </c>
      <c r="E3973" s="251" t="s">
        <v>7511</v>
      </c>
      <c r="F3973" s="0" t="n">
        <v>6.25</v>
      </c>
    </row>
    <row r="3974" customFormat="false" ht="15" hidden="false" customHeight="false" outlineLevel="0" collapsed="false">
      <c r="A3974" s="250" t="n">
        <v>11674</v>
      </c>
      <c r="B3974" s="250" t="s">
        <v>7512</v>
      </c>
      <c r="C3974" s="250" t="s">
        <v>232</v>
      </c>
      <c r="D3974" s="250" t="s">
        <v>236</v>
      </c>
      <c r="E3974" s="251" t="s">
        <v>7513</v>
      </c>
      <c r="F3974" s="0" t="n">
        <v>6.05</v>
      </c>
    </row>
    <row r="3975" customFormat="false" ht="15" hidden="false" customHeight="false" outlineLevel="0" collapsed="false">
      <c r="A3975" s="250" t="n">
        <v>11675</v>
      </c>
      <c r="B3975" s="250" t="s">
        <v>7514</v>
      </c>
      <c r="C3975" s="250" t="s">
        <v>232</v>
      </c>
      <c r="D3975" s="250" t="s">
        <v>236</v>
      </c>
      <c r="E3975" s="251" t="s">
        <v>7515</v>
      </c>
      <c r="F3975" s="0" t="n">
        <v>4.4</v>
      </c>
    </row>
    <row r="3976" customFormat="false" ht="15" hidden="false" customHeight="false" outlineLevel="0" collapsed="false">
      <c r="A3976" s="250" t="n">
        <v>11676</v>
      </c>
      <c r="B3976" s="250" t="s">
        <v>7516</v>
      </c>
      <c r="C3976" s="250" t="s">
        <v>232</v>
      </c>
      <c r="D3976" s="250" t="s">
        <v>236</v>
      </c>
      <c r="E3976" s="251" t="s">
        <v>7517</v>
      </c>
      <c r="F3976" s="0" t="n">
        <v>4</v>
      </c>
    </row>
    <row r="3977" customFormat="false" ht="15" hidden="false" customHeight="false" outlineLevel="0" collapsed="false">
      <c r="A3977" s="250" t="n">
        <v>11677</v>
      </c>
      <c r="B3977" s="250" t="s">
        <v>7518</v>
      </c>
      <c r="C3977" s="250" t="s">
        <v>232</v>
      </c>
      <c r="D3977" s="250" t="s">
        <v>236</v>
      </c>
      <c r="E3977" s="251" t="s">
        <v>4429</v>
      </c>
      <c r="F3977" s="0" t="n">
        <v>5.68</v>
      </c>
    </row>
    <row r="3978" customFormat="false" ht="15" hidden="false" customHeight="false" outlineLevel="0" collapsed="false">
      <c r="A3978" s="250" t="n">
        <v>11678</v>
      </c>
      <c r="B3978" s="250" t="s">
        <v>7519</v>
      </c>
      <c r="C3978" s="250" t="s">
        <v>232</v>
      </c>
      <c r="D3978" s="250" t="s">
        <v>236</v>
      </c>
      <c r="E3978" s="251" t="s">
        <v>7520</v>
      </c>
      <c r="F3978" s="0" t="n">
        <v>15.94</v>
      </c>
    </row>
    <row r="3979" customFormat="false" ht="15" hidden="false" customHeight="false" outlineLevel="0" collapsed="false">
      <c r="A3979" s="250" t="n">
        <v>6038</v>
      </c>
      <c r="B3979" s="250" t="s">
        <v>7521</v>
      </c>
      <c r="C3979" s="250" t="s">
        <v>232</v>
      </c>
      <c r="D3979" s="250" t="s">
        <v>236</v>
      </c>
      <c r="E3979" s="251" t="s">
        <v>4846</v>
      </c>
      <c r="F3979" s="0" t="n">
        <v>2820.16</v>
      </c>
    </row>
    <row r="3980" customFormat="false" ht="15" hidden="false" customHeight="false" outlineLevel="0" collapsed="false">
      <c r="A3980" s="250" t="n">
        <v>11718</v>
      </c>
      <c r="B3980" s="250" t="s">
        <v>7522</v>
      </c>
      <c r="C3980" s="250" t="s">
        <v>232</v>
      </c>
      <c r="D3980" s="250" t="s">
        <v>236</v>
      </c>
      <c r="E3980" s="251" t="s">
        <v>7523</v>
      </c>
      <c r="F3980" s="0" t="n">
        <v>13.89</v>
      </c>
    </row>
    <row r="3981" customFormat="false" ht="15" hidden="false" customHeight="false" outlineLevel="0" collapsed="false">
      <c r="A3981" s="250" t="n">
        <v>6037</v>
      </c>
      <c r="B3981" s="250" t="s">
        <v>7524</v>
      </c>
      <c r="C3981" s="250" t="s">
        <v>232</v>
      </c>
      <c r="D3981" s="250" t="s">
        <v>236</v>
      </c>
      <c r="E3981" s="251" t="s">
        <v>7525</v>
      </c>
      <c r="F3981" s="0" t="n">
        <v>17.35</v>
      </c>
    </row>
    <row r="3982" customFormat="false" ht="15" hidden="false" customHeight="false" outlineLevel="0" collapsed="false">
      <c r="A3982" s="250" t="n">
        <v>11719</v>
      </c>
      <c r="B3982" s="250" t="s">
        <v>7526</v>
      </c>
      <c r="C3982" s="250" t="s">
        <v>232</v>
      </c>
      <c r="D3982" s="250" t="s">
        <v>236</v>
      </c>
      <c r="E3982" s="251" t="s">
        <v>7527</v>
      </c>
      <c r="F3982" s="0" t="n">
        <v>34.56</v>
      </c>
    </row>
    <row r="3983" customFormat="false" ht="15" hidden="false" customHeight="false" outlineLevel="0" collapsed="false">
      <c r="A3983" s="250" t="n">
        <v>6019</v>
      </c>
      <c r="B3983" s="250" t="s">
        <v>7528</v>
      </c>
      <c r="C3983" s="250" t="s">
        <v>232</v>
      </c>
      <c r="D3983" s="250" t="s">
        <v>236</v>
      </c>
      <c r="E3983" s="251" t="s">
        <v>7529</v>
      </c>
      <c r="F3983" s="0" t="n">
        <v>18.24</v>
      </c>
    </row>
    <row r="3984" customFormat="false" ht="15" hidden="false" customHeight="false" outlineLevel="0" collapsed="false">
      <c r="A3984" s="250" t="n">
        <v>6010</v>
      </c>
      <c r="B3984" s="250" t="s">
        <v>7530</v>
      </c>
      <c r="C3984" s="250" t="s">
        <v>232</v>
      </c>
      <c r="D3984" s="250" t="s">
        <v>236</v>
      </c>
      <c r="E3984" s="251" t="s">
        <v>7531</v>
      </c>
      <c r="F3984" s="0" t="n">
        <v>18.85</v>
      </c>
    </row>
    <row r="3985" customFormat="false" ht="15" hidden="false" customHeight="false" outlineLevel="0" collapsed="false">
      <c r="A3985" s="250" t="n">
        <v>6017</v>
      </c>
      <c r="B3985" s="250" t="s">
        <v>7532</v>
      </c>
      <c r="C3985" s="250" t="s">
        <v>232</v>
      </c>
      <c r="D3985" s="250" t="s">
        <v>236</v>
      </c>
      <c r="E3985" s="251" t="s">
        <v>7533</v>
      </c>
      <c r="F3985" s="0" t="n">
        <v>86.25</v>
      </c>
    </row>
    <row r="3986" customFormat="false" ht="15" hidden="false" customHeight="false" outlineLevel="0" collapsed="false">
      <c r="A3986" s="250" t="n">
        <v>6020</v>
      </c>
      <c r="B3986" s="250" t="s">
        <v>7534</v>
      </c>
      <c r="C3986" s="250" t="s">
        <v>232</v>
      </c>
      <c r="D3986" s="250" t="s">
        <v>236</v>
      </c>
      <c r="E3986" s="251" t="s">
        <v>7535</v>
      </c>
      <c r="F3986" s="0" t="n">
        <v>118.54</v>
      </c>
    </row>
    <row r="3987" customFormat="false" ht="15" hidden="false" customHeight="false" outlineLevel="0" collapsed="false">
      <c r="A3987" s="250" t="n">
        <v>6028</v>
      </c>
      <c r="B3987" s="250" t="s">
        <v>7536</v>
      </c>
      <c r="C3987" s="250" t="s">
        <v>232</v>
      </c>
      <c r="D3987" s="250" t="s">
        <v>236</v>
      </c>
      <c r="E3987" s="251" t="s">
        <v>7537</v>
      </c>
      <c r="F3987" s="0" t="n">
        <v>54.33</v>
      </c>
    </row>
    <row r="3988" customFormat="false" ht="15" hidden="false" customHeight="false" outlineLevel="0" collapsed="false">
      <c r="A3988" s="250" t="n">
        <v>6011</v>
      </c>
      <c r="B3988" s="250" t="s">
        <v>7538</v>
      </c>
      <c r="C3988" s="250" t="s">
        <v>232</v>
      </c>
      <c r="D3988" s="250" t="s">
        <v>236</v>
      </c>
      <c r="E3988" s="251" t="s">
        <v>7539</v>
      </c>
      <c r="F3988" s="0" t="n">
        <v>64.79</v>
      </c>
    </row>
    <row r="3989" customFormat="false" ht="15" hidden="false" customHeight="false" outlineLevel="0" collapsed="false">
      <c r="A3989" s="250" t="n">
        <v>6012</v>
      </c>
      <c r="B3989" s="250" t="s">
        <v>7540</v>
      </c>
      <c r="C3989" s="250" t="s">
        <v>232</v>
      </c>
      <c r="D3989" s="250" t="s">
        <v>236</v>
      </c>
      <c r="E3989" s="251" t="s">
        <v>7541</v>
      </c>
      <c r="F3989" s="0" t="n">
        <v>74.64</v>
      </c>
    </row>
    <row r="3990" customFormat="false" ht="15" hidden="false" customHeight="false" outlineLevel="0" collapsed="false">
      <c r="A3990" s="250" t="n">
        <v>6016</v>
      </c>
      <c r="B3990" s="250" t="s">
        <v>7542</v>
      </c>
      <c r="C3990" s="250" t="s">
        <v>232</v>
      </c>
      <c r="D3990" s="250" t="s">
        <v>236</v>
      </c>
      <c r="E3990" s="251" t="s">
        <v>7543</v>
      </c>
      <c r="F3990" s="0" t="n">
        <v>47.41</v>
      </c>
    </row>
    <row r="3991" customFormat="false" ht="15" hidden="false" customHeight="false" outlineLevel="0" collapsed="false">
      <c r="A3991" s="250" t="n">
        <v>6027</v>
      </c>
      <c r="B3991" s="250" t="s">
        <v>7544</v>
      </c>
      <c r="C3991" s="250" t="s">
        <v>232</v>
      </c>
      <c r="D3991" s="250" t="s">
        <v>236</v>
      </c>
      <c r="E3991" s="251" t="s">
        <v>7545</v>
      </c>
      <c r="F3991" s="0" t="n">
        <v>64</v>
      </c>
    </row>
    <row r="3992" customFormat="false" ht="15" hidden="false" customHeight="false" outlineLevel="0" collapsed="false">
      <c r="A3992" s="250" t="n">
        <v>6013</v>
      </c>
      <c r="B3992" s="250" t="s">
        <v>7546</v>
      </c>
      <c r="C3992" s="250" t="s">
        <v>232</v>
      </c>
      <c r="D3992" s="250" t="s">
        <v>236</v>
      </c>
      <c r="E3992" s="251" t="s">
        <v>7547</v>
      </c>
      <c r="F3992" s="0" t="n">
        <v>51.11</v>
      </c>
    </row>
    <row r="3993" customFormat="false" ht="15" hidden="false" customHeight="false" outlineLevel="0" collapsed="false">
      <c r="A3993" s="250" t="n">
        <v>6015</v>
      </c>
      <c r="B3993" s="250" t="s">
        <v>7548</v>
      </c>
      <c r="C3993" s="250" t="s">
        <v>232</v>
      </c>
      <c r="D3993" s="250" t="s">
        <v>236</v>
      </c>
      <c r="E3993" s="251" t="s">
        <v>7549</v>
      </c>
      <c r="F3993" s="0" t="n">
        <v>3905271.1</v>
      </c>
    </row>
    <row r="3994" customFormat="false" ht="15" hidden="false" customHeight="false" outlineLevel="0" collapsed="false">
      <c r="A3994" s="250" t="n">
        <v>6014</v>
      </c>
      <c r="B3994" s="250" t="s">
        <v>7550</v>
      </c>
      <c r="C3994" s="250" t="s">
        <v>232</v>
      </c>
      <c r="D3994" s="250" t="s">
        <v>236</v>
      </c>
      <c r="E3994" s="251" t="s">
        <v>7551</v>
      </c>
      <c r="F3994" s="0" t="n">
        <v>56.48</v>
      </c>
    </row>
    <row r="3995" customFormat="false" ht="15" hidden="false" customHeight="false" outlineLevel="0" collapsed="false">
      <c r="A3995" s="250" t="n">
        <v>6006</v>
      </c>
      <c r="B3995" s="250" t="s">
        <v>7552</v>
      </c>
      <c r="C3995" s="250" t="s">
        <v>232</v>
      </c>
      <c r="D3995" s="250" t="s">
        <v>236</v>
      </c>
      <c r="E3995" s="251" t="s">
        <v>7553</v>
      </c>
      <c r="F3995" s="0" t="n">
        <v>108.64</v>
      </c>
    </row>
    <row r="3996" customFormat="false" ht="15" hidden="false" customHeight="false" outlineLevel="0" collapsed="false">
      <c r="A3996" s="250" t="n">
        <v>6005</v>
      </c>
      <c r="B3996" s="250" t="s">
        <v>7554</v>
      </c>
      <c r="C3996" s="250" t="s">
        <v>232</v>
      </c>
      <c r="D3996" s="250" t="s">
        <v>233</v>
      </c>
      <c r="E3996" s="251" t="s">
        <v>7555</v>
      </c>
      <c r="F3996" s="0" t="n">
        <v>204.92</v>
      </c>
    </row>
    <row r="3997" customFormat="false" ht="15" hidden="false" customHeight="false" outlineLevel="0" collapsed="false">
      <c r="A3997" s="250" t="n">
        <v>11756</v>
      </c>
      <c r="B3997" s="250" t="s">
        <v>7556</v>
      </c>
      <c r="C3997" s="250" t="s">
        <v>232</v>
      </c>
      <c r="D3997" s="250" t="s">
        <v>236</v>
      </c>
      <c r="E3997" s="251" t="s">
        <v>3010</v>
      </c>
      <c r="F3997" s="0" t="n">
        <v>4.56</v>
      </c>
    </row>
    <row r="3998" customFormat="false" ht="15" hidden="false" customHeight="false" outlineLevel="0" collapsed="false">
      <c r="A3998" s="250" t="n">
        <v>10904</v>
      </c>
      <c r="B3998" s="250" t="s">
        <v>7557</v>
      </c>
      <c r="C3998" s="250" t="s">
        <v>232</v>
      </c>
      <c r="D3998" s="250" t="s">
        <v>244</v>
      </c>
      <c r="E3998" s="251" t="s">
        <v>7558</v>
      </c>
      <c r="F3998" s="0" t="n">
        <v>5.33</v>
      </c>
    </row>
    <row r="3999" customFormat="false" ht="15" hidden="false" customHeight="false" outlineLevel="0" collapsed="false">
      <c r="A3999" s="250" t="n">
        <v>11752</v>
      </c>
      <c r="B3999" s="250" t="s">
        <v>7559</v>
      </c>
      <c r="C3999" s="250" t="s">
        <v>232</v>
      </c>
      <c r="D3999" s="250" t="s">
        <v>236</v>
      </c>
      <c r="E3999" s="251" t="s">
        <v>7560</v>
      </c>
      <c r="F3999" s="0" t="n">
        <v>3.86</v>
      </c>
    </row>
    <row r="4000" customFormat="false" ht="15" hidden="false" customHeight="false" outlineLevel="0" collapsed="false">
      <c r="A4000" s="250" t="n">
        <v>11753</v>
      </c>
      <c r="B4000" s="250" t="s">
        <v>7561</v>
      </c>
      <c r="C4000" s="250" t="s">
        <v>232</v>
      </c>
      <c r="D4000" s="250" t="s">
        <v>236</v>
      </c>
      <c r="E4000" s="251" t="s">
        <v>7562</v>
      </c>
      <c r="F4000" s="0" t="n">
        <v>11.31</v>
      </c>
    </row>
    <row r="4001" customFormat="false" ht="15" hidden="false" customHeight="false" outlineLevel="0" collapsed="false">
      <c r="A4001" s="250" t="n">
        <v>6021</v>
      </c>
      <c r="B4001" s="250" t="s">
        <v>7563</v>
      </c>
      <c r="C4001" s="250" t="s">
        <v>232</v>
      </c>
      <c r="D4001" s="250" t="s">
        <v>236</v>
      </c>
      <c r="E4001" s="251" t="s">
        <v>5252</v>
      </c>
      <c r="F4001" s="0" t="n">
        <v>30.91</v>
      </c>
    </row>
    <row r="4002" customFormat="false" ht="15" hidden="false" customHeight="false" outlineLevel="0" collapsed="false">
      <c r="A4002" s="250" t="n">
        <v>6024</v>
      </c>
      <c r="B4002" s="250" t="s">
        <v>7564</v>
      </c>
      <c r="C4002" s="250" t="s">
        <v>232</v>
      </c>
      <c r="D4002" s="250" t="s">
        <v>236</v>
      </c>
      <c r="E4002" s="251" t="s">
        <v>7565</v>
      </c>
      <c r="F4002" s="0" t="n">
        <v>4.65</v>
      </c>
    </row>
    <row r="4003" customFormat="false" ht="15" hidden="false" customHeight="false" outlineLevel="0" collapsed="false">
      <c r="A4003" s="250" t="n">
        <v>38379</v>
      </c>
      <c r="B4003" s="250" t="s">
        <v>7566</v>
      </c>
      <c r="C4003" s="250" t="s">
        <v>253</v>
      </c>
      <c r="D4003" s="250" t="s">
        <v>236</v>
      </c>
      <c r="E4003" s="251" t="s">
        <v>7567</v>
      </c>
      <c r="F4003" s="0" t="n">
        <v>104.99</v>
      </c>
    </row>
    <row r="4004" customFormat="false" ht="15" hidden="false" customHeight="false" outlineLevel="0" collapsed="false">
      <c r="A4004" s="250" t="n">
        <v>13897</v>
      </c>
      <c r="B4004" s="250" t="s">
        <v>7568</v>
      </c>
      <c r="C4004" s="250" t="s">
        <v>232</v>
      </c>
      <c r="D4004" s="250" t="s">
        <v>244</v>
      </c>
      <c r="E4004" s="251" t="s">
        <v>7569</v>
      </c>
      <c r="F4004" s="0" t="n">
        <v>48.52</v>
      </c>
    </row>
    <row r="4005" customFormat="false" ht="15" hidden="false" customHeight="false" outlineLevel="0" collapsed="false">
      <c r="A4005" s="250" t="n">
        <v>10640</v>
      </c>
      <c r="B4005" s="250" t="s">
        <v>7570</v>
      </c>
      <c r="C4005" s="250" t="s">
        <v>232</v>
      </c>
      <c r="D4005" s="250" t="s">
        <v>244</v>
      </c>
      <c r="E4005" s="251" t="s">
        <v>7571</v>
      </c>
      <c r="F4005" s="0" t="n">
        <v>22.12</v>
      </c>
    </row>
    <row r="4006" customFormat="false" ht="15" hidden="false" customHeight="false" outlineLevel="0" collapsed="false">
      <c r="A4006" s="250" t="n">
        <v>11086</v>
      </c>
      <c r="B4006" s="250" t="s">
        <v>7572</v>
      </c>
      <c r="C4006" s="250" t="s">
        <v>572</v>
      </c>
      <c r="D4006" s="250" t="s">
        <v>236</v>
      </c>
      <c r="E4006" s="251" t="s">
        <v>7573</v>
      </c>
      <c r="F4006" s="0" t="n">
        <v>25.44</v>
      </c>
    </row>
    <row r="4007" customFormat="false" ht="15" hidden="false" customHeight="false" outlineLevel="0" collapsed="false">
      <c r="A4007" s="250" t="n">
        <v>34357</v>
      </c>
      <c r="B4007" s="250" t="s">
        <v>7574</v>
      </c>
      <c r="C4007" s="250" t="s">
        <v>352</v>
      </c>
      <c r="D4007" s="250" t="s">
        <v>236</v>
      </c>
      <c r="E4007" s="251" t="s">
        <v>4175</v>
      </c>
      <c r="F4007" s="0" t="n">
        <v>14.44</v>
      </c>
    </row>
    <row r="4008" customFormat="false" ht="15" hidden="false" customHeight="false" outlineLevel="0" collapsed="false">
      <c r="A4008" s="250" t="n">
        <v>37329</v>
      </c>
      <c r="B4008" s="250" t="s">
        <v>7575</v>
      </c>
      <c r="C4008" s="250" t="s">
        <v>352</v>
      </c>
      <c r="D4008" s="250" t="s">
        <v>236</v>
      </c>
      <c r="E4008" s="251" t="s">
        <v>7576</v>
      </c>
      <c r="F4008" s="0" t="n">
        <v>15.07</v>
      </c>
    </row>
    <row r="4009" customFormat="false" ht="15" hidden="false" customHeight="false" outlineLevel="0" collapsed="false">
      <c r="A4009" s="250" t="n">
        <v>2510</v>
      </c>
      <c r="B4009" s="250" t="s">
        <v>7577</v>
      </c>
      <c r="C4009" s="250" t="s">
        <v>232</v>
      </c>
      <c r="D4009" s="250" t="s">
        <v>236</v>
      </c>
      <c r="E4009" s="251" t="s">
        <v>7578</v>
      </c>
      <c r="F4009" s="0" t="n">
        <v>68.57</v>
      </c>
    </row>
    <row r="4010" customFormat="false" ht="15" hidden="false" customHeight="false" outlineLevel="0" collapsed="false">
      <c r="A4010" s="250" t="n">
        <v>12359</v>
      </c>
      <c r="B4010" s="250" t="s">
        <v>7579</v>
      </c>
      <c r="C4010" s="250" t="s">
        <v>232</v>
      </c>
      <c r="D4010" s="250" t="s">
        <v>236</v>
      </c>
      <c r="E4010" s="251" t="s">
        <v>7580</v>
      </c>
      <c r="F4010" s="0" t="n">
        <v>6.56</v>
      </c>
    </row>
    <row r="4011" customFormat="false" ht="15" hidden="false" customHeight="false" outlineLevel="0" collapsed="false">
      <c r="A4011" s="250" t="n">
        <v>7353</v>
      </c>
      <c r="B4011" s="250" t="s">
        <v>7581</v>
      </c>
      <c r="C4011" s="250" t="s">
        <v>355</v>
      </c>
      <c r="D4011" s="250" t="s">
        <v>236</v>
      </c>
      <c r="E4011" s="251" t="s">
        <v>7582</v>
      </c>
      <c r="F4011" s="0" t="n">
        <v>8.93</v>
      </c>
    </row>
    <row r="4012" customFormat="false" ht="15" hidden="false" customHeight="false" outlineLevel="0" collapsed="false">
      <c r="A4012" s="250" t="n">
        <v>36144</v>
      </c>
      <c r="B4012" s="250" t="s">
        <v>7583</v>
      </c>
      <c r="C4012" s="250" t="s">
        <v>232</v>
      </c>
      <c r="D4012" s="250" t="s">
        <v>236</v>
      </c>
      <c r="E4012" s="251" t="s">
        <v>2239</v>
      </c>
      <c r="F4012" s="0" t="n">
        <v>10.5</v>
      </c>
    </row>
    <row r="4013" customFormat="false" ht="15" hidden="false" customHeight="false" outlineLevel="0" collapsed="false">
      <c r="A4013" s="250" t="n">
        <v>10518</v>
      </c>
      <c r="B4013" s="250" t="s">
        <v>7584</v>
      </c>
      <c r="C4013" s="250" t="s">
        <v>232</v>
      </c>
      <c r="D4013" s="250" t="s">
        <v>244</v>
      </c>
      <c r="E4013" s="251" t="s">
        <v>7585</v>
      </c>
      <c r="F4013" s="0" t="n">
        <v>10.61</v>
      </c>
    </row>
    <row r="4014" customFormat="false" ht="15" hidden="false" customHeight="false" outlineLevel="0" collapsed="false">
      <c r="A4014" s="250" t="n">
        <v>36530</v>
      </c>
      <c r="B4014" s="250" t="s">
        <v>7586</v>
      </c>
      <c r="C4014" s="250" t="s">
        <v>232</v>
      </c>
      <c r="D4014" s="250" t="s">
        <v>244</v>
      </c>
      <c r="E4014" s="251" t="s">
        <v>7587</v>
      </c>
      <c r="F4014" s="0" t="n">
        <v>13.98</v>
      </c>
    </row>
    <row r="4015" customFormat="false" ht="15" hidden="false" customHeight="false" outlineLevel="0" collapsed="false">
      <c r="A4015" s="250" t="n">
        <v>6046</v>
      </c>
      <c r="B4015" s="250" t="s">
        <v>7588</v>
      </c>
      <c r="C4015" s="250" t="s">
        <v>232</v>
      </c>
      <c r="D4015" s="250" t="s">
        <v>244</v>
      </c>
      <c r="E4015" s="251" t="s">
        <v>7589</v>
      </c>
      <c r="F4015" s="0" t="n">
        <v>30.42</v>
      </c>
    </row>
    <row r="4016" customFormat="false" ht="15" hidden="false" customHeight="false" outlineLevel="0" collapsed="false">
      <c r="A4016" s="250" t="n">
        <v>36531</v>
      </c>
      <c r="B4016" s="250" t="s">
        <v>7590</v>
      </c>
      <c r="C4016" s="250" t="s">
        <v>232</v>
      </c>
      <c r="D4016" s="250" t="s">
        <v>244</v>
      </c>
      <c r="E4016" s="251" t="s">
        <v>7591</v>
      </c>
      <c r="F4016" s="0" t="n">
        <v>28.97</v>
      </c>
    </row>
    <row r="4017" customFormat="false" ht="15" hidden="false" customHeight="false" outlineLevel="0" collapsed="false">
      <c r="A4017" s="250" t="n">
        <v>34684</v>
      </c>
      <c r="B4017" s="250" t="s">
        <v>7592</v>
      </c>
      <c r="C4017" s="250" t="s">
        <v>243</v>
      </c>
      <c r="D4017" s="250" t="s">
        <v>244</v>
      </c>
      <c r="E4017" s="251" t="s">
        <v>7593</v>
      </c>
      <c r="F4017" s="0" t="n">
        <v>11.1</v>
      </c>
    </row>
    <row r="4018" customFormat="false" ht="15" hidden="false" customHeight="false" outlineLevel="0" collapsed="false">
      <c r="A4018" s="250" t="n">
        <v>34683</v>
      </c>
      <c r="B4018" s="250" t="s">
        <v>7594</v>
      </c>
      <c r="C4018" s="250" t="s">
        <v>243</v>
      </c>
      <c r="D4018" s="250" t="s">
        <v>244</v>
      </c>
      <c r="E4018" s="251" t="s">
        <v>7595</v>
      </c>
      <c r="F4018" s="0" t="n">
        <v>21.7</v>
      </c>
    </row>
    <row r="4019" customFormat="false" ht="15" hidden="false" customHeight="false" outlineLevel="0" collapsed="false">
      <c r="A4019" s="250" t="n">
        <v>533</v>
      </c>
      <c r="B4019" s="250" t="s">
        <v>7596</v>
      </c>
      <c r="C4019" s="250" t="s">
        <v>243</v>
      </c>
      <c r="D4019" s="250" t="s">
        <v>236</v>
      </c>
      <c r="E4019" s="251" t="s">
        <v>7597</v>
      </c>
      <c r="F4019" s="0" t="n">
        <v>46.56</v>
      </c>
    </row>
    <row r="4020" customFormat="false" ht="15" hidden="false" customHeight="false" outlineLevel="0" collapsed="false">
      <c r="A4020" s="250" t="n">
        <v>10515</v>
      </c>
      <c r="B4020" s="250" t="s">
        <v>7598</v>
      </c>
      <c r="C4020" s="250" t="s">
        <v>243</v>
      </c>
      <c r="D4020" s="250" t="s">
        <v>236</v>
      </c>
      <c r="E4020" s="251" t="s">
        <v>7599</v>
      </c>
      <c r="F4020" s="0" t="n">
        <v>13.3</v>
      </c>
    </row>
    <row r="4021" customFormat="false" ht="15" hidden="false" customHeight="false" outlineLevel="0" collapsed="false">
      <c r="A4021" s="250" t="n">
        <v>536</v>
      </c>
      <c r="B4021" s="250" t="s">
        <v>7600</v>
      </c>
      <c r="C4021" s="250" t="s">
        <v>243</v>
      </c>
      <c r="D4021" s="250" t="s">
        <v>233</v>
      </c>
      <c r="E4021" s="251" t="s">
        <v>892</v>
      </c>
      <c r="F4021" s="0" t="n">
        <v>10.47</v>
      </c>
    </row>
    <row r="4022" customFormat="false" ht="15" hidden="false" customHeight="false" outlineLevel="0" collapsed="false">
      <c r="A4022" s="250" t="n">
        <v>153</v>
      </c>
      <c r="B4022" s="250" t="s">
        <v>7601</v>
      </c>
      <c r="C4022" s="250" t="s">
        <v>355</v>
      </c>
      <c r="D4022" s="250" t="s">
        <v>236</v>
      </c>
      <c r="E4022" s="251" t="s">
        <v>7602</v>
      </c>
      <c r="F4022" s="0" t="n">
        <v>13.48</v>
      </c>
    </row>
    <row r="4023" customFormat="false" ht="15" hidden="false" customHeight="false" outlineLevel="0" collapsed="false">
      <c r="A4023" s="250" t="n">
        <v>34682</v>
      </c>
      <c r="B4023" s="250" t="s">
        <v>7603</v>
      </c>
      <c r="C4023" s="250" t="s">
        <v>243</v>
      </c>
      <c r="D4023" s="250" t="s">
        <v>244</v>
      </c>
      <c r="E4023" s="251" t="s">
        <v>7604</v>
      </c>
      <c r="F4023" s="0" t="n">
        <v>21.41</v>
      </c>
    </row>
    <row r="4024" customFormat="false" ht="15" hidden="false" customHeight="false" outlineLevel="0" collapsed="false">
      <c r="A4024" s="250" t="n">
        <v>20205</v>
      </c>
      <c r="B4024" s="250" t="s">
        <v>7605</v>
      </c>
      <c r="C4024" s="250" t="s">
        <v>253</v>
      </c>
      <c r="D4024" s="250" t="s">
        <v>236</v>
      </c>
      <c r="E4024" s="251" t="s">
        <v>7606</v>
      </c>
      <c r="F4024" s="0" t="n">
        <v>28.63</v>
      </c>
    </row>
    <row r="4025" customFormat="false" ht="15" hidden="false" customHeight="false" outlineLevel="0" collapsed="false">
      <c r="A4025" s="250" t="n">
        <v>4412</v>
      </c>
      <c r="B4025" s="250" t="s">
        <v>7607</v>
      </c>
      <c r="C4025" s="250" t="s">
        <v>253</v>
      </c>
      <c r="D4025" s="250" t="s">
        <v>236</v>
      </c>
      <c r="E4025" s="251" t="s">
        <v>296</v>
      </c>
      <c r="F4025" s="0" t="n">
        <v>29.57</v>
      </c>
    </row>
    <row r="4026" customFormat="false" ht="15" hidden="false" customHeight="false" outlineLevel="0" collapsed="false">
      <c r="A4026" s="250" t="n">
        <v>4408</v>
      </c>
      <c r="B4026" s="250" t="s">
        <v>7608</v>
      </c>
      <c r="C4026" s="250" t="s">
        <v>253</v>
      </c>
      <c r="D4026" s="250" t="s">
        <v>236</v>
      </c>
      <c r="E4026" s="251" t="s">
        <v>292</v>
      </c>
      <c r="F4026" s="0" t="n">
        <v>54.16</v>
      </c>
    </row>
    <row r="4027" customFormat="false" ht="15" hidden="false" customHeight="false" outlineLevel="0" collapsed="false">
      <c r="A4027" s="250" t="n">
        <v>36250</v>
      </c>
      <c r="B4027" s="250" t="s">
        <v>7609</v>
      </c>
      <c r="C4027" s="250" t="s">
        <v>253</v>
      </c>
      <c r="D4027" s="250" t="s">
        <v>236</v>
      </c>
      <c r="E4027" s="251" t="s">
        <v>7610</v>
      </c>
      <c r="F4027" s="0" t="n">
        <v>3.43</v>
      </c>
    </row>
    <row r="4028" customFormat="false" ht="15" hidden="false" customHeight="false" outlineLevel="0" collapsed="false">
      <c r="A4028" s="250" t="n">
        <v>10857</v>
      </c>
      <c r="B4028" s="250" t="s">
        <v>7611</v>
      </c>
      <c r="C4028" s="250" t="s">
        <v>253</v>
      </c>
      <c r="D4028" s="250" t="s">
        <v>236</v>
      </c>
      <c r="E4028" s="251" t="s">
        <v>4826</v>
      </c>
      <c r="F4028" s="0" t="n">
        <v>9.79</v>
      </c>
    </row>
    <row r="4029" customFormat="false" ht="15" hidden="false" customHeight="false" outlineLevel="0" collapsed="false">
      <c r="A4029" s="250" t="n">
        <v>4803</v>
      </c>
      <c r="B4029" s="250" t="s">
        <v>7612</v>
      </c>
      <c r="C4029" s="250" t="s">
        <v>253</v>
      </c>
      <c r="D4029" s="250" t="s">
        <v>236</v>
      </c>
      <c r="E4029" s="251" t="s">
        <v>1407</v>
      </c>
      <c r="F4029" s="0" t="n">
        <v>7.15</v>
      </c>
    </row>
    <row r="4030" customFormat="false" ht="15" hidden="false" customHeight="false" outlineLevel="0" collapsed="false">
      <c r="A4030" s="250" t="n">
        <v>6186</v>
      </c>
      <c r="B4030" s="250" t="s">
        <v>7613</v>
      </c>
      <c r="C4030" s="250" t="s">
        <v>253</v>
      </c>
      <c r="D4030" s="250" t="s">
        <v>244</v>
      </c>
      <c r="E4030" s="251" t="s">
        <v>5030</v>
      </c>
      <c r="F4030" s="0" t="n">
        <v>7.95</v>
      </c>
    </row>
    <row r="4031" customFormat="false" ht="15" hidden="false" customHeight="false" outlineLevel="0" collapsed="false">
      <c r="A4031" s="250" t="n">
        <v>4829</v>
      </c>
      <c r="B4031" s="250" t="s">
        <v>7614</v>
      </c>
      <c r="C4031" s="250" t="s">
        <v>253</v>
      </c>
      <c r="D4031" s="250" t="s">
        <v>236</v>
      </c>
      <c r="E4031" s="251" t="s">
        <v>7615</v>
      </c>
      <c r="F4031" s="0" t="n">
        <v>33.64</v>
      </c>
    </row>
    <row r="4032" customFormat="false" ht="15" hidden="false" customHeight="false" outlineLevel="0" collapsed="false">
      <c r="A4032" s="250" t="n">
        <v>39829</v>
      </c>
      <c r="B4032" s="250" t="s">
        <v>7616</v>
      </c>
      <c r="C4032" s="250" t="s">
        <v>253</v>
      </c>
      <c r="D4032" s="250" t="s">
        <v>244</v>
      </c>
      <c r="E4032" s="251" t="s">
        <v>7617</v>
      </c>
      <c r="F4032" s="0" t="n">
        <v>57.89</v>
      </c>
    </row>
    <row r="4033" customFormat="false" ht="15" hidden="false" customHeight="false" outlineLevel="0" collapsed="false">
      <c r="A4033" s="250" t="n">
        <v>20231</v>
      </c>
      <c r="B4033" s="250" t="s">
        <v>7618</v>
      </c>
      <c r="C4033" s="250" t="s">
        <v>253</v>
      </c>
      <c r="D4033" s="250" t="s">
        <v>244</v>
      </c>
      <c r="E4033" s="251" t="s">
        <v>7619</v>
      </c>
      <c r="F4033" s="0" t="n">
        <v>45.85</v>
      </c>
    </row>
    <row r="4034" customFormat="false" ht="15" hidden="false" customHeight="false" outlineLevel="0" collapsed="false">
      <c r="A4034" s="250" t="n">
        <v>4804</v>
      </c>
      <c r="B4034" s="250" t="s">
        <v>7620</v>
      </c>
      <c r="C4034" s="250" t="s">
        <v>253</v>
      </c>
      <c r="D4034" s="250" t="s">
        <v>236</v>
      </c>
      <c r="E4034" s="251" t="s">
        <v>7621</v>
      </c>
      <c r="F4034" s="0" t="n">
        <v>20.2</v>
      </c>
    </row>
    <row r="4035" customFormat="false" ht="15" hidden="false" customHeight="false" outlineLevel="0" collapsed="false">
      <c r="A4035" s="250" t="n">
        <v>34680</v>
      </c>
      <c r="B4035" s="250" t="s">
        <v>7622</v>
      </c>
      <c r="C4035" s="250" t="s">
        <v>253</v>
      </c>
      <c r="D4035" s="250" t="s">
        <v>244</v>
      </c>
      <c r="E4035" s="251" t="s">
        <v>7623</v>
      </c>
      <c r="F4035" s="0" t="n">
        <v>80.63</v>
      </c>
    </row>
    <row r="4036" customFormat="false" ht="15" hidden="false" customHeight="false" outlineLevel="0" collapsed="false">
      <c r="A4036" s="250" t="n">
        <v>11573</v>
      </c>
      <c r="B4036" s="250" t="s">
        <v>7624</v>
      </c>
      <c r="C4036" s="250" t="s">
        <v>232</v>
      </c>
      <c r="D4036" s="250" t="s">
        <v>236</v>
      </c>
      <c r="E4036" s="251" t="s">
        <v>4815</v>
      </c>
      <c r="F4036" s="0" t="n">
        <v>167.22</v>
      </c>
    </row>
    <row r="4037" customFormat="false" ht="15" hidden="false" customHeight="false" outlineLevel="0" collapsed="false">
      <c r="A4037" s="250" t="n">
        <v>38401</v>
      </c>
      <c r="B4037" s="250" t="s">
        <v>7625</v>
      </c>
      <c r="C4037" s="250" t="s">
        <v>232</v>
      </c>
      <c r="D4037" s="250" t="s">
        <v>236</v>
      </c>
      <c r="E4037" s="251" t="s">
        <v>7626</v>
      </c>
      <c r="F4037" s="0" t="n">
        <v>202.45</v>
      </c>
    </row>
    <row r="4038" customFormat="false" ht="15" hidden="false" customHeight="false" outlineLevel="0" collapsed="false">
      <c r="A4038" s="250" t="n">
        <v>11575</v>
      </c>
      <c r="B4038" s="250" t="s">
        <v>7627</v>
      </c>
      <c r="C4038" s="250" t="s">
        <v>232</v>
      </c>
      <c r="D4038" s="250" t="s">
        <v>236</v>
      </c>
      <c r="E4038" s="251" t="s">
        <v>7628</v>
      </c>
      <c r="F4038" s="0" t="n">
        <v>21.31</v>
      </c>
    </row>
    <row r="4039" customFormat="false" ht="15" hidden="false" customHeight="false" outlineLevel="0" collapsed="false">
      <c r="A4039" s="250" t="n">
        <v>38179</v>
      </c>
      <c r="B4039" s="250" t="s">
        <v>7629</v>
      </c>
      <c r="C4039" s="250" t="s">
        <v>232</v>
      </c>
      <c r="D4039" s="250" t="s">
        <v>236</v>
      </c>
      <c r="E4039" s="251" t="s">
        <v>7630</v>
      </c>
      <c r="F4039" s="0" t="n">
        <v>421.84</v>
      </c>
    </row>
    <row r="4040" customFormat="false" ht="15" hidden="false" customHeight="false" outlineLevel="0" collapsed="false">
      <c r="A4040" s="250" t="n">
        <v>20256</v>
      </c>
      <c r="B4040" s="250" t="s">
        <v>7631</v>
      </c>
      <c r="C4040" s="250" t="s">
        <v>232</v>
      </c>
      <c r="D4040" s="250" t="s">
        <v>236</v>
      </c>
      <c r="E4040" s="251" t="s">
        <v>7632</v>
      </c>
      <c r="F4040" s="0" t="n">
        <v>63.65</v>
      </c>
    </row>
    <row r="4041" customFormat="false" ht="15" hidden="false" customHeight="false" outlineLevel="0" collapsed="false">
      <c r="A4041" s="250" t="n">
        <v>14511</v>
      </c>
      <c r="B4041" s="250" t="s">
        <v>7633</v>
      </c>
      <c r="C4041" s="250" t="s">
        <v>232</v>
      </c>
      <c r="D4041" s="250" t="s">
        <v>244</v>
      </c>
      <c r="E4041" s="251" t="s">
        <v>7634</v>
      </c>
      <c r="F4041" s="0" t="n">
        <v>92.57</v>
      </c>
    </row>
    <row r="4042" customFormat="false" ht="15" hidden="false" customHeight="false" outlineLevel="0" collapsed="false">
      <c r="A4042" s="250" t="n">
        <v>10642</v>
      </c>
      <c r="B4042" s="250" t="s">
        <v>7635</v>
      </c>
      <c r="C4042" s="250" t="s">
        <v>232</v>
      </c>
      <c r="D4042" s="250" t="s">
        <v>244</v>
      </c>
      <c r="E4042" s="251" t="s">
        <v>7636</v>
      </c>
      <c r="F4042" s="0" t="n">
        <v>88.5</v>
      </c>
    </row>
    <row r="4043" customFormat="false" ht="15" hidden="false" customHeight="false" outlineLevel="0" collapsed="false">
      <c r="A4043" s="250" t="n">
        <v>14489</v>
      </c>
      <c r="B4043" s="250" t="s">
        <v>7637</v>
      </c>
      <c r="C4043" s="250" t="s">
        <v>232</v>
      </c>
      <c r="D4043" s="250" t="s">
        <v>244</v>
      </c>
      <c r="E4043" s="251" t="s">
        <v>7638</v>
      </c>
      <c r="F4043" s="0" t="n">
        <v>46.09</v>
      </c>
    </row>
    <row r="4044" customFormat="false" ht="15" hidden="false" customHeight="false" outlineLevel="0" collapsed="false">
      <c r="A4044" s="250" t="n">
        <v>14513</v>
      </c>
      <c r="B4044" s="250" t="s">
        <v>7639</v>
      </c>
      <c r="C4044" s="250" t="s">
        <v>232</v>
      </c>
      <c r="D4044" s="250" t="s">
        <v>244</v>
      </c>
      <c r="E4044" s="251" t="s">
        <v>7640</v>
      </c>
      <c r="F4044" s="0" t="n">
        <v>52</v>
      </c>
    </row>
    <row r="4045" customFormat="false" ht="15" hidden="false" customHeight="false" outlineLevel="0" collapsed="false">
      <c r="A4045" s="250" t="n">
        <v>13600</v>
      </c>
      <c r="B4045" s="250" t="s">
        <v>7641</v>
      </c>
      <c r="C4045" s="250" t="s">
        <v>232</v>
      </c>
      <c r="D4045" s="250" t="s">
        <v>244</v>
      </c>
      <c r="E4045" s="251" t="s">
        <v>7642</v>
      </c>
      <c r="F4045" s="0" t="n">
        <v>24.83</v>
      </c>
    </row>
    <row r="4046" customFormat="false" ht="15" hidden="false" customHeight="false" outlineLevel="0" collapsed="false">
      <c r="A4046" s="250" t="n">
        <v>10646</v>
      </c>
      <c r="B4046" s="250" t="s">
        <v>7643</v>
      </c>
      <c r="C4046" s="250" t="s">
        <v>232</v>
      </c>
      <c r="D4046" s="250" t="s">
        <v>244</v>
      </c>
      <c r="E4046" s="251" t="s">
        <v>7644</v>
      </c>
      <c r="F4046" s="0" t="n">
        <v>146.99</v>
      </c>
    </row>
    <row r="4047" customFormat="false" ht="15" hidden="false" customHeight="false" outlineLevel="0" collapsed="false">
      <c r="A4047" s="250" t="n">
        <v>6070</v>
      </c>
      <c r="B4047" s="250" t="s">
        <v>7645</v>
      </c>
      <c r="C4047" s="250" t="s">
        <v>232</v>
      </c>
      <c r="D4047" s="250" t="s">
        <v>244</v>
      </c>
      <c r="E4047" s="251" t="s">
        <v>7646</v>
      </c>
      <c r="F4047" s="0" t="n">
        <v>14.32</v>
      </c>
    </row>
    <row r="4048" customFormat="false" ht="15" hidden="false" customHeight="false" outlineLevel="0" collapsed="false">
      <c r="A4048" s="250" t="n">
        <v>6069</v>
      </c>
      <c r="B4048" s="250" t="s">
        <v>7647</v>
      </c>
      <c r="C4048" s="250" t="s">
        <v>232</v>
      </c>
      <c r="D4048" s="250" t="s">
        <v>244</v>
      </c>
      <c r="E4048" s="251" t="s">
        <v>7648</v>
      </c>
      <c r="F4048" s="0" t="n">
        <v>17.09</v>
      </c>
    </row>
    <row r="4049" customFormat="false" ht="15" hidden="false" customHeight="false" outlineLevel="0" collapsed="false">
      <c r="A4049" s="250" t="n">
        <v>14626</v>
      </c>
      <c r="B4049" s="250" t="s">
        <v>7649</v>
      </c>
      <c r="C4049" s="250" t="s">
        <v>232</v>
      </c>
      <c r="D4049" s="250" t="s">
        <v>244</v>
      </c>
      <c r="E4049" s="251" t="s">
        <v>7650</v>
      </c>
      <c r="F4049" s="0" t="n">
        <v>47.44</v>
      </c>
    </row>
    <row r="4050" customFormat="false" ht="15" hidden="false" customHeight="false" outlineLevel="0" collapsed="false">
      <c r="A4050" s="250" t="n">
        <v>6067</v>
      </c>
      <c r="B4050" s="250" t="s">
        <v>7651</v>
      </c>
      <c r="C4050" s="250" t="s">
        <v>232</v>
      </c>
      <c r="D4050" s="250" t="s">
        <v>244</v>
      </c>
      <c r="E4050" s="251" t="s">
        <v>7652</v>
      </c>
      <c r="F4050" s="0" t="n">
        <v>49.04</v>
      </c>
    </row>
    <row r="4051" customFormat="false" ht="15" hidden="false" customHeight="false" outlineLevel="0" collapsed="false">
      <c r="A4051" s="250" t="n">
        <v>38393</v>
      </c>
      <c r="B4051" s="250" t="s">
        <v>7653</v>
      </c>
      <c r="C4051" s="250" t="s">
        <v>232</v>
      </c>
      <c r="D4051" s="250" t="s">
        <v>233</v>
      </c>
      <c r="E4051" s="251" t="s">
        <v>3685</v>
      </c>
      <c r="F4051" s="0" t="n">
        <v>32.27</v>
      </c>
    </row>
    <row r="4052" customFormat="false" ht="15" hidden="false" customHeight="false" outlineLevel="0" collapsed="false">
      <c r="A4052" s="250" t="n">
        <v>38390</v>
      </c>
      <c r="B4052" s="250" t="s">
        <v>7654</v>
      </c>
      <c r="C4052" s="250" t="s">
        <v>232</v>
      </c>
      <c r="D4052" s="250" t="s">
        <v>236</v>
      </c>
      <c r="E4052" s="251" t="s">
        <v>7655</v>
      </c>
      <c r="F4052" s="0" t="n">
        <v>5934.87</v>
      </c>
    </row>
    <row r="4053" customFormat="false" ht="15" hidden="false" customHeight="false" outlineLevel="0" collapsed="false">
      <c r="A4053" s="250" t="n">
        <v>36532</v>
      </c>
      <c r="B4053" s="250" t="s">
        <v>7656</v>
      </c>
      <c r="C4053" s="250" t="s">
        <v>232</v>
      </c>
      <c r="D4053" s="250" t="s">
        <v>244</v>
      </c>
      <c r="E4053" s="251" t="s">
        <v>7657</v>
      </c>
      <c r="F4053" s="0" t="n">
        <v>12853.69</v>
      </c>
    </row>
    <row r="4054" customFormat="false" ht="15" hidden="false" customHeight="false" outlineLevel="0" collapsed="false">
      <c r="A4054" s="250" t="n">
        <v>11578</v>
      </c>
      <c r="B4054" s="250" t="s">
        <v>7658</v>
      </c>
      <c r="C4054" s="250" t="s">
        <v>232</v>
      </c>
      <c r="D4054" s="250" t="s">
        <v>236</v>
      </c>
      <c r="E4054" s="251" t="s">
        <v>7659</v>
      </c>
      <c r="F4054" s="0" t="n">
        <v>53.16</v>
      </c>
    </row>
    <row r="4055" customFormat="false" ht="15" hidden="false" customHeight="false" outlineLevel="0" collapsed="false">
      <c r="A4055" s="250" t="n">
        <v>11577</v>
      </c>
      <c r="B4055" s="250" t="s">
        <v>7660</v>
      </c>
      <c r="C4055" s="250" t="s">
        <v>232</v>
      </c>
      <c r="D4055" s="250" t="s">
        <v>236</v>
      </c>
      <c r="E4055" s="251" t="s">
        <v>7661</v>
      </c>
      <c r="F4055" s="0" t="n">
        <v>2.8</v>
      </c>
    </row>
    <row r="4056" customFormat="false" ht="15" hidden="false" customHeight="false" outlineLevel="0" collapsed="false">
      <c r="A4056" s="250" t="n">
        <v>42432</v>
      </c>
      <c r="B4056" s="250" t="s">
        <v>7662</v>
      </c>
      <c r="C4056" s="250" t="s">
        <v>232</v>
      </c>
      <c r="D4056" s="250" t="s">
        <v>244</v>
      </c>
      <c r="E4056" s="251" t="s">
        <v>7663</v>
      </c>
      <c r="F4056" s="0" t="n">
        <v>3.11</v>
      </c>
    </row>
    <row r="4057" customFormat="false" ht="15" hidden="false" customHeight="false" outlineLevel="0" collapsed="false">
      <c r="A4057" s="250" t="n">
        <v>42437</v>
      </c>
      <c r="B4057" s="250" t="s">
        <v>7664</v>
      </c>
      <c r="C4057" s="250" t="s">
        <v>232</v>
      </c>
      <c r="D4057" s="250" t="s">
        <v>244</v>
      </c>
      <c r="E4057" s="251" t="s">
        <v>7665</v>
      </c>
      <c r="F4057" s="0" t="n">
        <v>43.42</v>
      </c>
    </row>
    <row r="4058" customFormat="false" ht="15" hidden="false" customHeight="false" outlineLevel="0" collapsed="false">
      <c r="A4058" s="250" t="n">
        <v>1116</v>
      </c>
      <c r="B4058" s="250" t="s">
        <v>7666</v>
      </c>
      <c r="C4058" s="250" t="s">
        <v>253</v>
      </c>
      <c r="D4058" s="250" t="s">
        <v>244</v>
      </c>
      <c r="E4058" s="251" t="s">
        <v>3221</v>
      </c>
      <c r="F4058" s="0" t="n">
        <v>55.57</v>
      </c>
    </row>
    <row r="4059" customFormat="false" ht="15" hidden="false" customHeight="false" outlineLevel="0" collapsed="false">
      <c r="A4059" s="250" t="n">
        <v>1115</v>
      </c>
      <c r="B4059" s="250" t="s">
        <v>7667</v>
      </c>
      <c r="C4059" s="250" t="s">
        <v>253</v>
      </c>
      <c r="D4059" s="250" t="s">
        <v>244</v>
      </c>
      <c r="E4059" s="251" t="s">
        <v>7668</v>
      </c>
      <c r="F4059" s="0" t="n">
        <v>17.17</v>
      </c>
    </row>
    <row r="4060" customFormat="false" ht="15" hidden="false" customHeight="false" outlineLevel="0" collapsed="false">
      <c r="A4060" s="250" t="n">
        <v>1113</v>
      </c>
      <c r="B4060" s="250" t="s">
        <v>7669</v>
      </c>
      <c r="C4060" s="250" t="s">
        <v>253</v>
      </c>
      <c r="D4060" s="250" t="s">
        <v>244</v>
      </c>
      <c r="E4060" s="251" t="s">
        <v>2150</v>
      </c>
      <c r="F4060" s="0" t="n">
        <v>103.77</v>
      </c>
    </row>
    <row r="4061" customFormat="false" ht="15" hidden="false" customHeight="false" outlineLevel="0" collapsed="false">
      <c r="A4061" s="250" t="n">
        <v>1114</v>
      </c>
      <c r="B4061" s="250" t="s">
        <v>7670</v>
      </c>
      <c r="C4061" s="250" t="s">
        <v>253</v>
      </c>
      <c r="D4061" s="250" t="s">
        <v>244</v>
      </c>
      <c r="E4061" s="251" t="s">
        <v>2154</v>
      </c>
      <c r="F4061" s="0" t="n">
        <v>30.14</v>
      </c>
    </row>
    <row r="4062" customFormat="false" ht="15" hidden="false" customHeight="false" outlineLevel="0" collapsed="false">
      <c r="A4062" s="250" t="n">
        <v>40873</v>
      </c>
      <c r="B4062" s="250" t="s">
        <v>7671</v>
      </c>
      <c r="C4062" s="250" t="s">
        <v>253</v>
      </c>
      <c r="D4062" s="250" t="s">
        <v>244</v>
      </c>
      <c r="E4062" s="251" t="s">
        <v>7672</v>
      </c>
      <c r="F4062" s="0" t="n">
        <v>24.93</v>
      </c>
    </row>
    <row r="4063" customFormat="false" ht="15" hidden="false" customHeight="false" outlineLevel="0" collapsed="false">
      <c r="A4063" s="250" t="n">
        <v>20214</v>
      </c>
      <c r="B4063" s="250" t="s">
        <v>7673</v>
      </c>
      <c r="C4063" s="250" t="s">
        <v>232</v>
      </c>
      <c r="D4063" s="250" t="s">
        <v>236</v>
      </c>
      <c r="E4063" s="251" t="s">
        <v>7674</v>
      </c>
      <c r="F4063" s="0" t="n">
        <v>1.15</v>
      </c>
    </row>
    <row r="4064" customFormat="false" ht="15" hidden="false" customHeight="false" outlineLevel="0" collapsed="false">
      <c r="A4064" s="250" t="n">
        <v>7237</v>
      </c>
      <c r="B4064" s="250" t="s">
        <v>7675</v>
      </c>
      <c r="C4064" s="250" t="s">
        <v>232</v>
      </c>
      <c r="D4064" s="250" t="s">
        <v>236</v>
      </c>
      <c r="E4064" s="251" t="s">
        <v>7676</v>
      </c>
      <c r="F4064" s="0" t="n">
        <v>70.08</v>
      </c>
    </row>
    <row r="4065" customFormat="false" ht="15" hidden="false" customHeight="false" outlineLevel="0" collapsed="false">
      <c r="A4065" s="250" t="n">
        <v>11757</v>
      </c>
      <c r="B4065" s="250" t="s">
        <v>7677</v>
      </c>
      <c r="C4065" s="250" t="s">
        <v>232</v>
      </c>
      <c r="D4065" s="250" t="s">
        <v>233</v>
      </c>
      <c r="E4065" s="251" t="s">
        <v>7678</v>
      </c>
      <c r="F4065" s="0" t="n">
        <v>226003.82</v>
      </c>
    </row>
    <row r="4066" customFormat="false" ht="15" hidden="false" customHeight="false" outlineLevel="0" collapsed="false">
      <c r="A4066" s="250" t="n">
        <v>11758</v>
      </c>
      <c r="B4066" s="250" t="s">
        <v>7679</v>
      </c>
      <c r="C4066" s="250" t="s">
        <v>232</v>
      </c>
      <c r="D4066" s="250" t="s">
        <v>233</v>
      </c>
      <c r="E4066" s="251" t="s">
        <v>7680</v>
      </c>
      <c r="F4066" s="0" t="n">
        <v>245136.43</v>
      </c>
    </row>
    <row r="4067" customFormat="false" ht="15" hidden="false" customHeight="false" outlineLevel="0" collapsed="false">
      <c r="A4067" s="250" t="n">
        <v>37526</v>
      </c>
      <c r="B4067" s="250" t="s">
        <v>7681</v>
      </c>
      <c r="C4067" s="250" t="s">
        <v>232</v>
      </c>
      <c r="D4067" s="250" t="s">
        <v>236</v>
      </c>
      <c r="E4067" s="251" t="s">
        <v>2292</v>
      </c>
      <c r="F4067" s="0" t="n">
        <v>254104.81</v>
      </c>
    </row>
    <row r="4068" customFormat="false" ht="15" hidden="false" customHeight="false" outlineLevel="0" collapsed="false">
      <c r="A4068" s="250" t="n">
        <v>6076</v>
      </c>
      <c r="B4068" s="250" t="s">
        <v>7682</v>
      </c>
      <c r="C4068" s="250" t="s">
        <v>572</v>
      </c>
      <c r="D4068" s="250" t="s">
        <v>233</v>
      </c>
      <c r="E4068" s="251" t="s">
        <v>7683</v>
      </c>
      <c r="F4068" s="0" t="n">
        <v>167.93</v>
      </c>
    </row>
    <row r="4069" customFormat="false" ht="15" hidden="false" customHeight="false" outlineLevel="0" collapsed="false">
      <c r="A4069" s="250" t="n">
        <v>13109</v>
      </c>
      <c r="B4069" s="250" t="s">
        <v>7684</v>
      </c>
      <c r="C4069" s="250" t="s">
        <v>232</v>
      </c>
      <c r="D4069" s="250" t="s">
        <v>244</v>
      </c>
      <c r="E4069" s="251" t="s">
        <v>7685</v>
      </c>
      <c r="F4069" s="0" t="n">
        <v>104.95</v>
      </c>
    </row>
    <row r="4070" customFormat="false" ht="15" hidden="false" customHeight="false" outlineLevel="0" collapsed="false">
      <c r="A4070" s="250" t="n">
        <v>13110</v>
      </c>
      <c r="B4070" s="250" t="s">
        <v>7686</v>
      </c>
      <c r="C4070" s="250" t="s">
        <v>232</v>
      </c>
      <c r="D4070" s="250" t="s">
        <v>244</v>
      </c>
      <c r="E4070" s="251" t="s">
        <v>7687</v>
      </c>
      <c r="F4070" s="0" t="n">
        <v>9.59</v>
      </c>
    </row>
    <row r="4071" customFormat="false" ht="15" hidden="false" customHeight="false" outlineLevel="0" collapsed="false">
      <c r="A4071" s="250" t="n">
        <v>7581</v>
      </c>
      <c r="B4071" s="250" t="s">
        <v>7688</v>
      </c>
      <c r="C4071" s="250" t="s">
        <v>232</v>
      </c>
      <c r="D4071" s="250" t="s">
        <v>236</v>
      </c>
      <c r="E4071" s="251" t="s">
        <v>432</v>
      </c>
      <c r="F4071" s="0" t="n">
        <v>24.73</v>
      </c>
    </row>
    <row r="4072" customFormat="false" ht="15" hidden="false" customHeight="false" outlineLevel="0" collapsed="false">
      <c r="A4072" s="250" t="n">
        <v>4509</v>
      </c>
      <c r="B4072" s="250" t="s">
        <v>7689</v>
      </c>
      <c r="C4072" s="250" t="s">
        <v>253</v>
      </c>
      <c r="D4072" s="250" t="s">
        <v>236</v>
      </c>
      <c r="E4072" s="251" t="s">
        <v>7690</v>
      </c>
      <c r="F4072" s="0" t="n">
        <v>16.25</v>
      </c>
    </row>
    <row r="4073" customFormat="false" ht="15" hidden="false" customHeight="false" outlineLevel="0" collapsed="false">
      <c r="A4073" s="250" t="n">
        <v>4512</v>
      </c>
      <c r="B4073" s="250" t="s">
        <v>7691</v>
      </c>
      <c r="C4073" s="250" t="s">
        <v>253</v>
      </c>
      <c r="D4073" s="250" t="s">
        <v>236</v>
      </c>
      <c r="E4073" s="251" t="s">
        <v>924</v>
      </c>
      <c r="F4073" s="0" t="n">
        <v>69.46</v>
      </c>
    </row>
    <row r="4074" customFormat="false" ht="15" hidden="false" customHeight="false" outlineLevel="0" collapsed="false">
      <c r="A4074" s="250" t="n">
        <v>4517</v>
      </c>
      <c r="B4074" s="250" t="s">
        <v>7692</v>
      </c>
      <c r="C4074" s="250" t="s">
        <v>253</v>
      </c>
      <c r="D4074" s="250" t="s">
        <v>236</v>
      </c>
      <c r="E4074" s="251" t="s">
        <v>7693</v>
      </c>
      <c r="F4074" s="0" t="n">
        <v>80.26</v>
      </c>
    </row>
    <row r="4075" customFormat="false" ht="15" hidden="false" customHeight="false" outlineLevel="0" collapsed="false">
      <c r="A4075" s="250" t="n">
        <v>20206</v>
      </c>
      <c r="B4075" s="250" t="s">
        <v>7694</v>
      </c>
      <c r="C4075" s="250" t="s">
        <v>253</v>
      </c>
      <c r="D4075" s="250" t="s">
        <v>236</v>
      </c>
      <c r="E4075" s="251" t="s">
        <v>7695</v>
      </c>
      <c r="F4075" s="0" t="n">
        <v>2.05</v>
      </c>
    </row>
    <row r="4076" customFormat="false" ht="15" hidden="false" customHeight="false" outlineLevel="0" collapsed="false">
      <c r="A4076" s="250" t="n">
        <v>4460</v>
      </c>
      <c r="B4076" s="250" t="s">
        <v>7696</v>
      </c>
      <c r="C4076" s="250" t="s">
        <v>253</v>
      </c>
      <c r="D4076" s="250" t="s">
        <v>236</v>
      </c>
      <c r="E4076" s="251" t="s">
        <v>7697</v>
      </c>
      <c r="F4076" s="0" t="n">
        <v>1.29</v>
      </c>
    </row>
    <row r="4077" customFormat="false" ht="15" hidden="false" customHeight="false" outlineLevel="0" collapsed="false">
      <c r="A4077" s="250" t="n">
        <v>4417</v>
      </c>
      <c r="B4077" s="250" t="s">
        <v>7698</v>
      </c>
      <c r="C4077" s="250" t="s">
        <v>253</v>
      </c>
      <c r="D4077" s="250" t="s">
        <v>236</v>
      </c>
      <c r="E4077" s="251" t="s">
        <v>7699</v>
      </c>
      <c r="F4077" s="0" t="n">
        <v>1.75</v>
      </c>
    </row>
    <row r="4078" customFormat="false" ht="15" hidden="false" customHeight="false" outlineLevel="0" collapsed="false">
      <c r="A4078" s="250" t="n">
        <v>4415</v>
      </c>
      <c r="B4078" s="250" t="s">
        <v>7700</v>
      </c>
      <c r="C4078" s="250" t="s">
        <v>253</v>
      </c>
      <c r="D4078" s="250" t="s">
        <v>236</v>
      </c>
      <c r="E4078" s="251" t="s">
        <v>7701</v>
      </c>
      <c r="F4078" s="0" t="n">
        <v>1.87</v>
      </c>
    </row>
    <row r="4079" customFormat="false" ht="15" hidden="false" customHeight="false" outlineLevel="0" collapsed="false">
      <c r="A4079" s="250" t="n">
        <v>37373</v>
      </c>
      <c r="B4079" s="250" t="s">
        <v>7702</v>
      </c>
      <c r="C4079" s="250" t="s">
        <v>575</v>
      </c>
      <c r="D4079" s="250" t="s">
        <v>233</v>
      </c>
      <c r="E4079" s="251" t="s">
        <v>268</v>
      </c>
      <c r="F4079" s="0" t="n">
        <v>2659</v>
      </c>
    </row>
    <row r="4080" customFormat="false" ht="15" hidden="false" customHeight="false" outlineLevel="0" collapsed="false">
      <c r="A4080" s="250" t="n">
        <v>40864</v>
      </c>
      <c r="B4080" s="250" t="s">
        <v>7703</v>
      </c>
      <c r="C4080" s="250" t="s">
        <v>578</v>
      </c>
      <c r="D4080" s="250" t="s">
        <v>233</v>
      </c>
      <c r="E4080" s="251" t="s">
        <v>7704</v>
      </c>
      <c r="F4080" s="0" t="n">
        <v>7226.59</v>
      </c>
    </row>
    <row r="4081" customFormat="false" ht="15" hidden="false" customHeight="false" outlineLevel="0" collapsed="false">
      <c r="A4081" s="250" t="n">
        <v>4734</v>
      </c>
      <c r="B4081" s="250" t="s">
        <v>7705</v>
      </c>
      <c r="C4081" s="250" t="s">
        <v>572</v>
      </c>
      <c r="D4081" s="250" t="s">
        <v>236</v>
      </c>
      <c r="E4081" s="251" t="s">
        <v>7706</v>
      </c>
      <c r="F4081" s="0" t="n">
        <v>2.29</v>
      </c>
    </row>
    <row r="4082" customFormat="false" ht="15" hidden="false" customHeight="false" outlineLevel="0" collapsed="false">
      <c r="A4082" s="250" t="n">
        <v>6085</v>
      </c>
      <c r="B4082" s="250" t="s">
        <v>7707</v>
      </c>
      <c r="C4082" s="250" t="s">
        <v>355</v>
      </c>
      <c r="D4082" s="250" t="s">
        <v>233</v>
      </c>
      <c r="E4082" s="251" t="s">
        <v>6638</v>
      </c>
      <c r="F4082" s="0" t="n">
        <v>11.64</v>
      </c>
    </row>
    <row r="4083" customFormat="false" ht="15" hidden="false" customHeight="false" outlineLevel="0" collapsed="false">
      <c r="A4083" s="250" t="n">
        <v>38396</v>
      </c>
      <c r="B4083" s="250" t="s">
        <v>7708</v>
      </c>
      <c r="C4083" s="250" t="s">
        <v>232</v>
      </c>
      <c r="D4083" s="250" t="s">
        <v>236</v>
      </c>
      <c r="E4083" s="251" t="s">
        <v>7709</v>
      </c>
      <c r="F4083" s="0" t="n">
        <v>22.42</v>
      </c>
    </row>
    <row r="4084" customFormat="false" ht="15" hidden="false" customHeight="false" outlineLevel="0" collapsed="false">
      <c r="A4084" s="250" t="n">
        <v>11622</v>
      </c>
      <c r="B4084" s="250" t="s">
        <v>7710</v>
      </c>
      <c r="C4084" s="250" t="s">
        <v>352</v>
      </c>
      <c r="D4084" s="250" t="s">
        <v>236</v>
      </c>
      <c r="E4084" s="251" t="s">
        <v>7711</v>
      </c>
      <c r="F4084" s="0" t="n">
        <v>10.12</v>
      </c>
    </row>
    <row r="4085" customFormat="false" ht="15" hidden="false" customHeight="false" outlineLevel="0" collapsed="false">
      <c r="A4085" s="250" t="n">
        <v>43143</v>
      </c>
      <c r="B4085" s="250" t="s">
        <v>7712</v>
      </c>
      <c r="C4085" s="250" t="s">
        <v>355</v>
      </c>
      <c r="D4085" s="250" t="s">
        <v>236</v>
      </c>
      <c r="E4085" s="251" t="s">
        <v>7109</v>
      </c>
      <c r="F4085" s="0" t="n">
        <v>36.31</v>
      </c>
    </row>
    <row r="4086" customFormat="false" ht="15" hidden="false" customHeight="false" outlineLevel="0" collapsed="false">
      <c r="A4086" s="250" t="n">
        <v>7317</v>
      </c>
      <c r="B4086" s="250" t="s">
        <v>7713</v>
      </c>
      <c r="C4086" s="250" t="s">
        <v>352</v>
      </c>
      <c r="D4086" s="250" t="s">
        <v>244</v>
      </c>
      <c r="E4086" s="251" t="s">
        <v>7714</v>
      </c>
      <c r="F4086" s="0" t="n">
        <v>21.54</v>
      </c>
    </row>
    <row r="4087" customFormat="false" ht="15" hidden="false" customHeight="false" outlineLevel="0" collapsed="false">
      <c r="A4087" s="250" t="n">
        <v>142</v>
      </c>
      <c r="B4087" s="250" t="s">
        <v>7715</v>
      </c>
      <c r="C4087" s="250" t="s">
        <v>7716</v>
      </c>
      <c r="D4087" s="250" t="s">
        <v>236</v>
      </c>
      <c r="E4087" s="251" t="s">
        <v>7717</v>
      </c>
      <c r="F4087" s="0" t="n">
        <v>34.23</v>
      </c>
    </row>
    <row r="4088" customFormat="false" ht="15" hidden="false" customHeight="false" outlineLevel="0" collapsed="false">
      <c r="A4088" s="250" t="n">
        <v>43142</v>
      </c>
      <c r="B4088" s="250" t="s">
        <v>7718</v>
      </c>
      <c r="C4088" s="250" t="s">
        <v>355</v>
      </c>
      <c r="D4088" s="250" t="s">
        <v>236</v>
      </c>
      <c r="E4088" s="251" t="s">
        <v>7719</v>
      </c>
      <c r="F4088" s="0" t="n">
        <v>17.21</v>
      </c>
    </row>
    <row r="4089" customFormat="false" ht="15" hidden="false" customHeight="false" outlineLevel="0" collapsed="false">
      <c r="A4089" s="250" t="n">
        <v>38123</v>
      </c>
      <c r="B4089" s="250" t="s">
        <v>7720</v>
      </c>
      <c r="C4089" s="250" t="s">
        <v>352</v>
      </c>
      <c r="D4089" s="250" t="s">
        <v>236</v>
      </c>
      <c r="E4089" s="251" t="s">
        <v>7721</v>
      </c>
      <c r="F4089" s="0" t="n">
        <v>24.69</v>
      </c>
    </row>
    <row r="4090" customFormat="false" ht="15" hidden="false" customHeight="false" outlineLevel="0" collapsed="false">
      <c r="A4090" s="250" t="n">
        <v>42701</v>
      </c>
      <c r="B4090" s="250" t="s">
        <v>7722</v>
      </c>
      <c r="C4090" s="250" t="s">
        <v>232</v>
      </c>
      <c r="D4090" s="250" t="s">
        <v>244</v>
      </c>
      <c r="E4090" s="251" t="s">
        <v>6150</v>
      </c>
      <c r="F4090" s="0" t="n">
        <v>5.75</v>
      </c>
    </row>
    <row r="4091" customFormat="false" ht="15" hidden="false" customHeight="false" outlineLevel="0" collapsed="false">
      <c r="A4091" s="250" t="n">
        <v>42702</v>
      </c>
      <c r="B4091" s="250" t="s">
        <v>7723</v>
      </c>
      <c r="C4091" s="250" t="s">
        <v>232</v>
      </c>
      <c r="D4091" s="250" t="s">
        <v>244</v>
      </c>
      <c r="E4091" s="251" t="s">
        <v>7724</v>
      </c>
      <c r="F4091" s="0" t="n">
        <v>7.97</v>
      </c>
    </row>
    <row r="4092" customFormat="false" ht="15" hidden="false" customHeight="false" outlineLevel="0" collapsed="false">
      <c r="A4092" s="250" t="n">
        <v>37955</v>
      </c>
      <c r="B4092" s="250" t="s">
        <v>7725</v>
      </c>
      <c r="C4092" s="250" t="s">
        <v>232</v>
      </c>
      <c r="D4092" s="250" t="s">
        <v>244</v>
      </c>
      <c r="E4092" s="251" t="s">
        <v>7726</v>
      </c>
      <c r="F4092" s="0" t="n">
        <v>25.23</v>
      </c>
    </row>
    <row r="4093" customFormat="false" ht="15" hidden="false" customHeight="false" outlineLevel="0" collapsed="false">
      <c r="A4093" s="250" t="n">
        <v>42699</v>
      </c>
      <c r="B4093" s="250" t="s">
        <v>7727</v>
      </c>
      <c r="C4093" s="250" t="s">
        <v>232</v>
      </c>
      <c r="D4093" s="250" t="s">
        <v>244</v>
      </c>
      <c r="E4093" s="251" t="s">
        <v>7680</v>
      </c>
      <c r="F4093" s="0" t="n">
        <v>27.22</v>
      </c>
    </row>
    <row r="4094" customFormat="false" ht="15" hidden="false" customHeight="false" outlineLevel="0" collapsed="false">
      <c r="A4094" s="250" t="n">
        <v>42700</v>
      </c>
      <c r="B4094" s="250" t="s">
        <v>7728</v>
      </c>
      <c r="C4094" s="250" t="s">
        <v>232</v>
      </c>
      <c r="D4094" s="250" t="s">
        <v>244</v>
      </c>
      <c r="E4094" s="251" t="s">
        <v>7729</v>
      </c>
      <c r="F4094" s="0" t="n">
        <v>0.27</v>
      </c>
    </row>
    <row r="4095" customFormat="false" ht="15" hidden="false" customHeight="false" outlineLevel="0" collapsed="false">
      <c r="A4095" s="250" t="n">
        <v>37743</v>
      </c>
      <c r="B4095" s="250" t="s">
        <v>7730</v>
      </c>
      <c r="C4095" s="250" t="s">
        <v>232</v>
      </c>
      <c r="D4095" s="250" t="s">
        <v>244</v>
      </c>
      <c r="E4095" s="251" t="s">
        <v>7731</v>
      </c>
      <c r="F4095" s="0" t="n">
        <v>495462.77</v>
      </c>
    </row>
    <row r="4096" customFormat="false" ht="15" hidden="false" customHeight="false" outlineLevel="0" collapsed="false">
      <c r="A4096" s="250" t="n">
        <v>37744</v>
      </c>
      <c r="B4096" s="250" t="s">
        <v>7732</v>
      </c>
      <c r="C4096" s="250" t="s">
        <v>232</v>
      </c>
      <c r="D4096" s="250" t="s">
        <v>244</v>
      </c>
      <c r="E4096" s="251" t="s">
        <v>7733</v>
      </c>
      <c r="F4096" s="0" t="n">
        <v>466750</v>
      </c>
    </row>
    <row r="4097" customFormat="false" ht="15" hidden="false" customHeight="false" outlineLevel="0" collapsed="false">
      <c r="A4097" s="250" t="n">
        <v>37741</v>
      </c>
      <c r="B4097" s="250" t="s">
        <v>7734</v>
      </c>
      <c r="C4097" s="250" t="s">
        <v>232</v>
      </c>
      <c r="D4097" s="250" t="s">
        <v>244</v>
      </c>
      <c r="E4097" s="251" t="s">
        <v>7735</v>
      </c>
      <c r="F4097" s="0" t="n">
        <v>413998.56</v>
      </c>
    </row>
    <row r="4098" customFormat="false" ht="15" hidden="false" customHeight="false" outlineLevel="0" collapsed="false">
      <c r="A4098" s="250" t="n">
        <v>39396</v>
      </c>
      <c r="B4098" s="250" t="s">
        <v>7736</v>
      </c>
      <c r="C4098" s="250" t="s">
        <v>232</v>
      </c>
      <c r="D4098" s="250" t="s">
        <v>236</v>
      </c>
      <c r="E4098" s="251" t="s">
        <v>7737</v>
      </c>
      <c r="F4098" s="0" t="n">
        <v>310508.75</v>
      </c>
    </row>
    <row r="4099" customFormat="false" ht="15" hidden="false" customHeight="false" outlineLevel="0" collapsed="false">
      <c r="A4099" s="250" t="n">
        <v>39392</v>
      </c>
      <c r="B4099" s="250" t="s">
        <v>7738</v>
      </c>
      <c r="C4099" s="250" t="s">
        <v>232</v>
      </c>
      <c r="D4099" s="250" t="s">
        <v>236</v>
      </c>
      <c r="E4099" s="251" t="s">
        <v>7739</v>
      </c>
      <c r="F4099" s="0" t="n">
        <v>400643.73</v>
      </c>
    </row>
    <row r="4100" customFormat="false" ht="15" hidden="false" customHeight="false" outlineLevel="0" collapsed="false">
      <c r="A4100" s="250" t="n">
        <v>39393</v>
      </c>
      <c r="B4100" s="250" t="s">
        <v>7740</v>
      </c>
      <c r="C4100" s="250" t="s">
        <v>232</v>
      </c>
      <c r="D4100" s="250" t="s">
        <v>236</v>
      </c>
      <c r="E4100" s="251" t="s">
        <v>353</v>
      </c>
      <c r="F4100" s="0" t="n">
        <v>298653.2</v>
      </c>
    </row>
    <row r="4101" customFormat="false" ht="15" hidden="false" customHeight="false" outlineLevel="0" collapsed="false">
      <c r="A4101" s="250" t="n">
        <v>39394</v>
      </c>
      <c r="B4101" s="250" t="s">
        <v>7741</v>
      </c>
      <c r="C4101" s="250" t="s">
        <v>232</v>
      </c>
      <c r="D4101" s="250" t="s">
        <v>236</v>
      </c>
      <c r="E4101" s="251" t="s">
        <v>6006</v>
      </c>
      <c r="F4101" s="0" t="n">
        <v>408072.85</v>
      </c>
    </row>
    <row r="4102" customFormat="false" ht="15" hidden="false" customHeight="false" outlineLevel="0" collapsed="false">
      <c r="A4102" s="250" t="n">
        <v>39395</v>
      </c>
      <c r="B4102" s="250" t="s">
        <v>7742</v>
      </c>
      <c r="C4102" s="250" t="s">
        <v>232</v>
      </c>
      <c r="D4102" s="250" t="s">
        <v>236</v>
      </c>
      <c r="E4102" s="251" t="s">
        <v>7743</v>
      </c>
      <c r="F4102" s="0" t="n">
        <v>90149.44</v>
      </c>
    </row>
    <row r="4103" customFormat="false" ht="15" hidden="false" customHeight="false" outlineLevel="0" collapsed="false">
      <c r="A4103" s="250" t="n">
        <v>14618</v>
      </c>
      <c r="B4103" s="250" t="s">
        <v>7744</v>
      </c>
      <c r="C4103" s="250" t="s">
        <v>232</v>
      </c>
      <c r="D4103" s="250" t="s">
        <v>236</v>
      </c>
      <c r="E4103" s="251" t="s">
        <v>7745</v>
      </c>
      <c r="F4103" s="0" t="n">
        <v>446746.44</v>
      </c>
    </row>
    <row r="4104" customFormat="false" ht="15" hidden="false" customHeight="false" outlineLevel="0" collapsed="false">
      <c r="A4104" s="250" t="n">
        <v>40269</v>
      </c>
      <c r="B4104" s="250" t="s">
        <v>7746</v>
      </c>
      <c r="C4104" s="250" t="s">
        <v>232</v>
      </c>
      <c r="D4104" s="250" t="s">
        <v>236</v>
      </c>
      <c r="E4104" s="251" t="s">
        <v>7747</v>
      </c>
      <c r="F4104" s="0" t="n">
        <v>366732.14</v>
      </c>
    </row>
    <row r="4105" customFormat="false" ht="15" hidden="false" customHeight="false" outlineLevel="0" collapsed="false">
      <c r="A4105" s="250" t="n">
        <v>6110</v>
      </c>
      <c r="B4105" s="250" t="s">
        <v>7748</v>
      </c>
      <c r="C4105" s="250" t="s">
        <v>575</v>
      </c>
      <c r="D4105" s="250" t="s">
        <v>236</v>
      </c>
      <c r="E4105" s="251" t="s">
        <v>960</v>
      </c>
      <c r="F4105" s="0" t="n">
        <v>11.62</v>
      </c>
    </row>
    <row r="4106" customFormat="false" ht="15" hidden="false" customHeight="false" outlineLevel="0" collapsed="false">
      <c r="A4106" s="250" t="n">
        <v>40910</v>
      </c>
      <c r="B4106" s="250" t="s">
        <v>7749</v>
      </c>
      <c r="C4106" s="250" t="s">
        <v>578</v>
      </c>
      <c r="D4106" s="250" t="s">
        <v>236</v>
      </c>
      <c r="E4106" s="251" t="s">
        <v>962</v>
      </c>
      <c r="F4106" s="0" t="n">
        <v>25.77</v>
      </c>
    </row>
    <row r="4107" customFormat="false" ht="15" hidden="false" customHeight="false" outlineLevel="0" collapsed="false">
      <c r="A4107" s="250" t="n">
        <v>6111</v>
      </c>
      <c r="B4107" s="250" t="s">
        <v>7750</v>
      </c>
      <c r="C4107" s="250" t="s">
        <v>575</v>
      </c>
      <c r="D4107" s="250" t="s">
        <v>233</v>
      </c>
      <c r="E4107" s="251" t="s">
        <v>1040</v>
      </c>
      <c r="F4107" s="0" t="n">
        <v>19747</v>
      </c>
    </row>
    <row r="4108" customFormat="false" ht="15" hidden="false" customHeight="false" outlineLevel="0" collapsed="false">
      <c r="A4108" s="250" t="n">
        <v>41084</v>
      </c>
      <c r="B4108" s="250" t="s">
        <v>7751</v>
      </c>
      <c r="C4108" s="250" t="s">
        <v>578</v>
      </c>
      <c r="D4108" s="250" t="s">
        <v>236</v>
      </c>
      <c r="E4108" s="251" t="s">
        <v>7752</v>
      </c>
      <c r="F4108" s="0" t="n">
        <v>8.74</v>
      </c>
    </row>
    <row r="4109" customFormat="false" ht="15" hidden="false" customHeight="false" outlineLevel="0" collapsed="false">
      <c r="A4109" s="250" t="n">
        <v>44535</v>
      </c>
      <c r="B4109" s="250" t="s">
        <v>7753</v>
      </c>
      <c r="C4109" s="250" t="s">
        <v>572</v>
      </c>
      <c r="D4109" s="250" t="s">
        <v>236</v>
      </c>
      <c r="E4109" s="251" t="s">
        <v>7754</v>
      </c>
      <c r="F4109" s="0" t="n">
        <v>8.34</v>
      </c>
    </row>
    <row r="4110" customFormat="false" ht="15" hidden="false" customHeight="false" outlineLevel="0" collapsed="false">
      <c r="A4110" s="250" t="n">
        <v>38637</v>
      </c>
      <c r="B4110" s="250" t="s">
        <v>7755</v>
      </c>
      <c r="C4110" s="250" t="s">
        <v>232</v>
      </c>
      <c r="D4110" s="250" t="s">
        <v>236</v>
      </c>
      <c r="E4110" s="251" t="s">
        <v>7756</v>
      </c>
      <c r="F4110" s="0" t="n">
        <v>1377.27</v>
      </c>
    </row>
    <row r="4111" customFormat="false" ht="15" hidden="false" customHeight="false" outlineLevel="0" collapsed="false">
      <c r="A4111" s="250" t="n">
        <v>6150</v>
      </c>
      <c r="B4111" s="250" t="s">
        <v>7757</v>
      </c>
      <c r="C4111" s="250" t="s">
        <v>232</v>
      </c>
      <c r="D4111" s="250" t="s">
        <v>236</v>
      </c>
      <c r="E4111" s="251" t="s">
        <v>7758</v>
      </c>
      <c r="F4111" s="0" t="n">
        <v>1047.09</v>
      </c>
    </row>
    <row r="4112" customFormat="false" ht="15" hidden="false" customHeight="false" outlineLevel="0" collapsed="false">
      <c r="A4112" s="250" t="n">
        <v>6136</v>
      </c>
      <c r="B4112" s="250" t="s">
        <v>7759</v>
      </c>
      <c r="C4112" s="250" t="s">
        <v>232</v>
      </c>
      <c r="D4112" s="250" t="s">
        <v>233</v>
      </c>
      <c r="E4112" s="251" t="s">
        <v>7760</v>
      </c>
      <c r="F4112" s="0" t="n">
        <v>12</v>
      </c>
    </row>
    <row r="4113" customFormat="false" ht="15" hidden="false" customHeight="false" outlineLevel="0" collapsed="false">
      <c r="A4113" s="250" t="n">
        <v>38638</v>
      </c>
      <c r="B4113" s="250" t="s">
        <v>7761</v>
      </c>
      <c r="C4113" s="250" t="s">
        <v>232</v>
      </c>
      <c r="D4113" s="250" t="s">
        <v>236</v>
      </c>
      <c r="E4113" s="251" t="s">
        <v>7762</v>
      </c>
      <c r="F4113" s="0" t="n">
        <v>14.38</v>
      </c>
    </row>
    <row r="4114" customFormat="false" ht="15" hidden="false" customHeight="false" outlineLevel="0" collapsed="false">
      <c r="A4114" s="250" t="n">
        <v>20262</v>
      </c>
      <c r="B4114" s="250" t="s">
        <v>7763</v>
      </c>
      <c r="C4114" s="250" t="s">
        <v>232</v>
      </c>
      <c r="D4114" s="250" t="s">
        <v>236</v>
      </c>
      <c r="E4114" s="251" t="s">
        <v>2914</v>
      </c>
      <c r="F4114" s="0" t="n">
        <v>16.81</v>
      </c>
    </row>
    <row r="4115" customFormat="false" ht="15" hidden="false" customHeight="false" outlineLevel="0" collapsed="false">
      <c r="A4115" s="250" t="n">
        <v>6148</v>
      </c>
      <c r="B4115" s="250" t="s">
        <v>7764</v>
      </c>
      <c r="C4115" s="250" t="s">
        <v>232</v>
      </c>
      <c r="D4115" s="250" t="s">
        <v>233</v>
      </c>
      <c r="E4115" s="251" t="s">
        <v>7765</v>
      </c>
      <c r="F4115" s="0" t="n">
        <v>20.02</v>
      </c>
    </row>
    <row r="4116" customFormat="false" ht="15" hidden="false" customHeight="false" outlineLevel="0" collapsed="false">
      <c r="A4116" s="250" t="n">
        <v>6145</v>
      </c>
      <c r="B4116" s="250" t="s">
        <v>7766</v>
      </c>
      <c r="C4116" s="250" t="s">
        <v>232</v>
      </c>
      <c r="D4116" s="250" t="s">
        <v>236</v>
      </c>
      <c r="E4116" s="251" t="s">
        <v>2294</v>
      </c>
      <c r="F4116" s="0" t="n">
        <v>15.67</v>
      </c>
    </row>
    <row r="4117" customFormat="false" ht="15" hidden="false" customHeight="false" outlineLevel="0" collapsed="false">
      <c r="A4117" s="250" t="n">
        <v>6149</v>
      </c>
      <c r="B4117" s="250" t="s">
        <v>7767</v>
      </c>
      <c r="C4117" s="250" t="s">
        <v>232</v>
      </c>
      <c r="D4117" s="250" t="s">
        <v>236</v>
      </c>
      <c r="E4117" s="251" t="s">
        <v>3129</v>
      </c>
      <c r="F4117" s="0" t="n">
        <v>32.51</v>
      </c>
    </row>
    <row r="4118" customFormat="false" ht="15" hidden="false" customHeight="false" outlineLevel="0" collapsed="false">
      <c r="A4118" s="250" t="n">
        <v>6146</v>
      </c>
      <c r="B4118" s="250" t="s">
        <v>7768</v>
      </c>
      <c r="C4118" s="250" t="s">
        <v>232</v>
      </c>
      <c r="D4118" s="250" t="s">
        <v>236</v>
      </c>
      <c r="E4118" s="251" t="s">
        <v>7769</v>
      </c>
      <c r="F4118" s="0" t="n">
        <v>13.78</v>
      </c>
    </row>
    <row r="4119" customFormat="false" ht="15" hidden="false" customHeight="false" outlineLevel="0" collapsed="false">
      <c r="A4119" s="250" t="n">
        <v>44536</v>
      </c>
      <c r="B4119" s="250" t="s">
        <v>7770</v>
      </c>
      <c r="C4119" s="250" t="s">
        <v>352</v>
      </c>
      <c r="D4119" s="250" t="s">
        <v>236</v>
      </c>
      <c r="E4119" s="251" t="s">
        <v>3609</v>
      </c>
      <c r="F4119" s="0" t="n">
        <v>18.8</v>
      </c>
    </row>
    <row r="4120" customFormat="false" ht="15" hidden="false" customHeight="false" outlineLevel="0" collapsed="false">
      <c r="A4120" s="250" t="n">
        <v>39961</v>
      </c>
      <c r="B4120" s="250" t="s">
        <v>7771</v>
      </c>
      <c r="C4120" s="250" t="s">
        <v>232</v>
      </c>
      <c r="D4120" s="250" t="s">
        <v>236</v>
      </c>
      <c r="E4120" s="251" t="s">
        <v>7772</v>
      </c>
      <c r="F4120" s="0" t="n">
        <v>6.28</v>
      </c>
    </row>
    <row r="4121" customFormat="false" ht="15" hidden="false" customHeight="false" outlineLevel="0" collapsed="false">
      <c r="A4121" s="250" t="n">
        <v>42433</v>
      </c>
      <c r="B4121" s="250" t="s">
        <v>7773</v>
      </c>
      <c r="C4121" s="250" t="s">
        <v>232</v>
      </c>
      <c r="D4121" s="250" t="s">
        <v>244</v>
      </c>
      <c r="E4121" s="251" t="s">
        <v>7774</v>
      </c>
      <c r="F4121" s="0" t="n">
        <v>17.09</v>
      </c>
    </row>
    <row r="4122" customFormat="false" ht="15" hidden="false" customHeight="false" outlineLevel="0" collapsed="false">
      <c r="A4122" s="250" t="n">
        <v>42434</v>
      </c>
      <c r="B4122" s="250" t="s">
        <v>7775</v>
      </c>
      <c r="C4122" s="250" t="s">
        <v>232</v>
      </c>
      <c r="D4122" s="250" t="s">
        <v>244</v>
      </c>
      <c r="E4122" s="251" t="s">
        <v>7776</v>
      </c>
      <c r="F4122" s="0" t="n">
        <v>37.9</v>
      </c>
    </row>
    <row r="4123" customFormat="false" ht="15" hidden="false" customHeight="false" outlineLevel="0" collapsed="false">
      <c r="A4123" s="250" t="n">
        <v>42435</v>
      </c>
      <c r="B4123" s="250" t="s">
        <v>7777</v>
      </c>
      <c r="C4123" s="250" t="s">
        <v>232</v>
      </c>
      <c r="D4123" s="250" t="s">
        <v>244</v>
      </c>
      <c r="E4123" s="251" t="s">
        <v>7778</v>
      </c>
      <c r="F4123" s="0" t="n">
        <v>1.92</v>
      </c>
    </row>
    <row r="4124" customFormat="false" ht="15" hidden="false" customHeight="false" outlineLevel="0" collapsed="false">
      <c r="A4124" s="250" t="n">
        <v>38061</v>
      </c>
      <c r="B4124" s="250" t="s">
        <v>7779</v>
      </c>
      <c r="C4124" s="250" t="s">
        <v>232</v>
      </c>
      <c r="D4124" s="250" t="s">
        <v>236</v>
      </c>
      <c r="E4124" s="251" t="s">
        <v>7780</v>
      </c>
      <c r="F4124" s="0" t="n">
        <v>53.25</v>
      </c>
    </row>
    <row r="4125" customFormat="false" ht="15" hidden="false" customHeight="false" outlineLevel="0" collapsed="false">
      <c r="A4125" s="250" t="n">
        <v>20250</v>
      </c>
      <c r="B4125" s="250" t="s">
        <v>7781</v>
      </c>
      <c r="C4125" s="250" t="s">
        <v>352</v>
      </c>
      <c r="D4125" s="250" t="s">
        <v>233</v>
      </c>
      <c r="E4125" s="251" t="s">
        <v>4461</v>
      </c>
      <c r="F4125" s="0" t="n">
        <v>175.12</v>
      </c>
    </row>
    <row r="4126" customFormat="false" ht="15" hidden="false" customHeight="false" outlineLevel="0" collapsed="false">
      <c r="A4126" s="250" t="n">
        <v>13388</v>
      </c>
      <c r="B4126" s="250" t="s">
        <v>7782</v>
      </c>
      <c r="C4126" s="250" t="s">
        <v>352</v>
      </c>
      <c r="D4126" s="250" t="s">
        <v>236</v>
      </c>
      <c r="E4126" s="251" t="s">
        <v>1136</v>
      </c>
      <c r="F4126" s="0" t="n">
        <v>230.47</v>
      </c>
    </row>
    <row r="4127" customFormat="false" ht="15" hidden="false" customHeight="false" outlineLevel="0" collapsed="false">
      <c r="A4127" s="250" t="n">
        <v>39914</v>
      </c>
      <c r="B4127" s="250" t="s">
        <v>7783</v>
      </c>
      <c r="C4127" s="250" t="s">
        <v>352</v>
      </c>
      <c r="D4127" s="250" t="s">
        <v>244</v>
      </c>
      <c r="E4127" s="251" t="s">
        <v>7784</v>
      </c>
      <c r="F4127" s="0" t="n">
        <v>2.57</v>
      </c>
    </row>
    <row r="4128" customFormat="false" ht="15" hidden="false" customHeight="false" outlineLevel="0" collapsed="false">
      <c r="A4128" s="250" t="n">
        <v>12732</v>
      </c>
      <c r="B4128" s="250" t="s">
        <v>7785</v>
      </c>
      <c r="C4128" s="250" t="s">
        <v>232</v>
      </c>
      <c r="D4128" s="250" t="s">
        <v>244</v>
      </c>
      <c r="E4128" s="251" t="s">
        <v>7786</v>
      </c>
      <c r="F4128" s="0" t="n">
        <v>6.06</v>
      </c>
    </row>
    <row r="4129" customFormat="false" ht="15" hidden="false" customHeight="false" outlineLevel="0" collapsed="false">
      <c r="A4129" s="250" t="n">
        <v>6160</v>
      </c>
      <c r="B4129" s="250" t="s">
        <v>7787</v>
      </c>
      <c r="C4129" s="250" t="s">
        <v>575</v>
      </c>
      <c r="D4129" s="250" t="s">
        <v>233</v>
      </c>
      <c r="E4129" s="251" t="s">
        <v>960</v>
      </c>
      <c r="F4129" s="0" t="n">
        <v>7.28</v>
      </c>
    </row>
    <row r="4130" customFormat="false" ht="15" hidden="false" customHeight="false" outlineLevel="0" collapsed="false">
      <c r="A4130" s="250" t="n">
        <v>41087</v>
      </c>
      <c r="B4130" s="250" t="s">
        <v>7788</v>
      </c>
      <c r="C4130" s="250" t="s">
        <v>578</v>
      </c>
      <c r="D4130" s="250" t="s">
        <v>236</v>
      </c>
      <c r="E4130" s="251" t="s">
        <v>962</v>
      </c>
      <c r="F4130" s="0" t="n">
        <v>4.18</v>
      </c>
    </row>
    <row r="4131" customFormat="false" ht="15" hidden="false" customHeight="false" outlineLevel="0" collapsed="false">
      <c r="A4131" s="250" t="n">
        <v>6166</v>
      </c>
      <c r="B4131" s="250" t="s">
        <v>7789</v>
      </c>
      <c r="C4131" s="250" t="s">
        <v>575</v>
      </c>
      <c r="D4131" s="250" t="s">
        <v>236</v>
      </c>
      <c r="E4131" s="251" t="s">
        <v>7790</v>
      </c>
      <c r="F4131" s="0" t="n">
        <v>1.5</v>
      </c>
    </row>
    <row r="4132" customFormat="false" ht="15" hidden="false" customHeight="false" outlineLevel="0" collapsed="false">
      <c r="A4132" s="250" t="n">
        <v>41088</v>
      </c>
      <c r="B4132" s="250" t="s">
        <v>7791</v>
      </c>
      <c r="C4132" s="250" t="s">
        <v>578</v>
      </c>
      <c r="D4132" s="250" t="s">
        <v>236</v>
      </c>
      <c r="E4132" s="251" t="s">
        <v>7792</v>
      </c>
      <c r="F4132" s="0" t="n">
        <v>1.09</v>
      </c>
    </row>
    <row r="4133" customFormat="false" ht="15" hidden="false" customHeight="false" outlineLevel="0" collapsed="false">
      <c r="A4133" s="250" t="n">
        <v>20232</v>
      </c>
      <c r="B4133" s="250" t="s">
        <v>7793</v>
      </c>
      <c r="C4133" s="250" t="s">
        <v>253</v>
      </c>
      <c r="D4133" s="250" t="s">
        <v>244</v>
      </c>
      <c r="E4133" s="251" t="s">
        <v>7794</v>
      </c>
      <c r="F4133" s="0" t="n">
        <v>3.51</v>
      </c>
    </row>
    <row r="4134" customFormat="false" ht="15" hidden="false" customHeight="false" outlineLevel="0" collapsed="false">
      <c r="A4134" s="250" t="n">
        <v>10856</v>
      </c>
      <c r="B4134" s="250" t="s">
        <v>7795</v>
      </c>
      <c r="C4134" s="250" t="s">
        <v>253</v>
      </c>
      <c r="D4134" s="250" t="s">
        <v>244</v>
      </c>
      <c r="E4134" s="251" t="s">
        <v>7796</v>
      </c>
      <c r="F4134" s="0" t="n">
        <v>0.07</v>
      </c>
    </row>
    <row r="4135" customFormat="false" ht="15" hidden="false" customHeight="false" outlineLevel="0" collapsed="false">
      <c r="A4135" s="250" t="n">
        <v>4828</v>
      </c>
      <c r="B4135" s="250" t="s">
        <v>7797</v>
      </c>
      <c r="C4135" s="250" t="s">
        <v>253</v>
      </c>
      <c r="D4135" s="250" t="s">
        <v>236</v>
      </c>
      <c r="E4135" s="251" t="s">
        <v>4733</v>
      </c>
      <c r="F4135" s="0" t="n">
        <v>13.07</v>
      </c>
    </row>
    <row r="4136" customFormat="false" ht="15" hidden="false" customHeight="false" outlineLevel="0" collapsed="false">
      <c r="A4136" s="250" t="n">
        <v>20249</v>
      </c>
      <c r="B4136" s="250" t="s">
        <v>7798</v>
      </c>
      <c r="C4136" s="250" t="s">
        <v>253</v>
      </c>
      <c r="D4136" s="250" t="s">
        <v>236</v>
      </c>
      <c r="E4136" s="251" t="s">
        <v>6307</v>
      </c>
      <c r="F4136" s="0" t="n">
        <v>75.65</v>
      </c>
    </row>
    <row r="4137" customFormat="false" ht="15" hidden="false" customHeight="false" outlineLevel="0" collapsed="false">
      <c r="A4137" s="250" t="n">
        <v>11609</v>
      </c>
      <c r="B4137" s="250" t="s">
        <v>7799</v>
      </c>
      <c r="C4137" s="250" t="s">
        <v>355</v>
      </c>
      <c r="D4137" s="250" t="s">
        <v>236</v>
      </c>
      <c r="E4137" s="251" t="s">
        <v>4370</v>
      </c>
      <c r="F4137" s="0" t="n">
        <v>7.01</v>
      </c>
    </row>
    <row r="4138" customFormat="false" ht="15" hidden="false" customHeight="false" outlineLevel="0" collapsed="false">
      <c r="A4138" s="250" t="n">
        <v>20083</v>
      </c>
      <c r="B4138" s="250" t="s">
        <v>7800</v>
      </c>
      <c r="C4138" s="250" t="s">
        <v>232</v>
      </c>
      <c r="D4138" s="250" t="s">
        <v>236</v>
      </c>
      <c r="E4138" s="251" t="s">
        <v>7801</v>
      </c>
      <c r="F4138" s="0" t="n">
        <v>501.82</v>
      </c>
    </row>
    <row r="4139" customFormat="false" ht="15" hidden="false" customHeight="false" outlineLevel="0" collapsed="false">
      <c r="A4139" s="250" t="n">
        <v>10691</v>
      </c>
      <c r="B4139" s="250" t="s">
        <v>7802</v>
      </c>
      <c r="C4139" s="250" t="s">
        <v>355</v>
      </c>
      <c r="D4139" s="250" t="s">
        <v>236</v>
      </c>
      <c r="E4139" s="251" t="s">
        <v>7803</v>
      </c>
      <c r="F4139" s="0" t="n">
        <v>13.32</v>
      </c>
    </row>
    <row r="4140" customFormat="false" ht="15" hidden="false" customHeight="false" outlineLevel="0" collapsed="false">
      <c r="A4140" s="250" t="n">
        <v>12295</v>
      </c>
      <c r="B4140" s="250" t="s">
        <v>7804</v>
      </c>
      <c r="C4140" s="250" t="s">
        <v>232</v>
      </c>
      <c r="D4140" s="250" t="s">
        <v>236</v>
      </c>
      <c r="E4140" s="251" t="s">
        <v>7805</v>
      </c>
      <c r="F4140" s="0" t="n">
        <v>52.34</v>
      </c>
    </row>
    <row r="4141" customFormat="false" ht="15" hidden="false" customHeight="false" outlineLevel="0" collapsed="false">
      <c r="A4141" s="250" t="n">
        <v>12296</v>
      </c>
      <c r="B4141" s="250" t="s">
        <v>7806</v>
      </c>
      <c r="C4141" s="250" t="s">
        <v>232</v>
      </c>
      <c r="D4141" s="250" t="s">
        <v>236</v>
      </c>
      <c r="E4141" s="251" t="s">
        <v>7807</v>
      </c>
      <c r="F4141" s="0" t="n">
        <v>22.52</v>
      </c>
    </row>
    <row r="4142" customFormat="false" ht="15" hidden="false" customHeight="false" outlineLevel="0" collapsed="false">
      <c r="A4142" s="250" t="n">
        <v>12294</v>
      </c>
      <c r="B4142" s="250" t="s">
        <v>7808</v>
      </c>
      <c r="C4142" s="250" t="s">
        <v>232</v>
      </c>
      <c r="D4142" s="250" t="s">
        <v>236</v>
      </c>
      <c r="E4142" s="251" t="s">
        <v>1269</v>
      </c>
      <c r="F4142" s="0" t="n">
        <v>19.77</v>
      </c>
    </row>
    <row r="4143" customFormat="false" ht="15" hidden="false" customHeight="false" outlineLevel="0" collapsed="false">
      <c r="A4143" s="250" t="n">
        <v>14543</v>
      </c>
      <c r="B4143" s="250" t="s">
        <v>7809</v>
      </c>
      <c r="C4143" s="250" t="s">
        <v>232</v>
      </c>
      <c r="D4143" s="250" t="s">
        <v>236</v>
      </c>
      <c r="E4143" s="251" t="s">
        <v>6752</v>
      </c>
      <c r="F4143" s="0" t="n">
        <v>23.41</v>
      </c>
    </row>
    <row r="4144" customFormat="false" ht="15" hidden="false" customHeight="false" outlineLevel="0" collapsed="false">
      <c r="A4144" s="250" t="n">
        <v>13329</v>
      </c>
      <c r="B4144" s="250" t="s">
        <v>7810</v>
      </c>
      <c r="C4144" s="250" t="s">
        <v>232</v>
      </c>
      <c r="D4144" s="250" t="s">
        <v>233</v>
      </c>
      <c r="E4144" s="251" t="s">
        <v>7811</v>
      </c>
      <c r="F4144" s="0" t="n">
        <v>24.7</v>
      </c>
    </row>
    <row r="4145" customFormat="false" ht="15" hidden="false" customHeight="false" outlineLevel="0" collapsed="false">
      <c r="A4145" s="250" t="n">
        <v>21044</v>
      </c>
      <c r="B4145" s="250" t="s">
        <v>7812</v>
      </c>
      <c r="C4145" s="250" t="s">
        <v>232</v>
      </c>
      <c r="D4145" s="250" t="s">
        <v>244</v>
      </c>
      <c r="E4145" s="251" t="s">
        <v>7813</v>
      </c>
      <c r="F4145" s="0" t="n">
        <v>112.19</v>
      </c>
    </row>
    <row r="4146" customFormat="false" ht="15" hidden="false" customHeight="false" outlineLevel="0" collapsed="false">
      <c r="A4146" s="250" t="n">
        <v>21045</v>
      </c>
      <c r="B4146" s="250" t="s">
        <v>7814</v>
      </c>
      <c r="C4146" s="250" t="s">
        <v>232</v>
      </c>
      <c r="D4146" s="250" t="s">
        <v>244</v>
      </c>
      <c r="E4146" s="251" t="s">
        <v>7815</v>
      </c>
      <c r="F4146" s="0" t="n">
        <v>52.93</v>
      </c>
    </row>
    <row r="4147" customFormat="false" ht="15" hidden="false" customHeight="false" outlineLevel="0" collapsed="false">
      <c r="A4147" s="250" t="n">
        <v>21040</v>
      </c>
      <c r="B4147" s="250" t="s">
        <v>7816</v>
      </c>
      <c r="C4147" s="250" t="s">
        <v>232</v>
      </c>
      <c r="D4147" s="250" t="s">
        <v>244</v>
      </c>
      <c r="E4147" s="251" t="s">
        <v>7817</v>
      </c>
      <c r="F4147" s="0" t="n">
        <v>26.26</v>
      </c>
    </row>
    <row r="4148" customFormat="false" ht="15" hidden="false" customHeight="false" outlineLevel="0" collapsed="false">
      <c r="A4148" s="250" t="n">
        <v>21041</v>
      </c>
      <c r="B4148" s="250" t="s">
        <v>7818</v>
      </c>
      <c r="C4148" s="250" t="s">
        <v>232</v>
      </c>
      <c r="D4148" s="250" t="s">
        <v>244</v>
      </c>
      <c r="E4148" s="251" t="s">
        <v>1666</v>
      </c>
      <c r="F4148" s="0" t="n">
        <v>46.67</v>
      </c>
    </row>
    <row r="4149" customFormat="false" ht="15" hidden="false" customHeight="false" outlineLevel="0" collapsed="false">
      <c r="A4149" s="250" t="n">
        <v>21047</v>
      </c>
      <c r="B4149" s="250" t="s">
        <v>7819</v>
      </c>
      <c r="C4149" s="250" t="s">
        <v>232</v>
      </c>
      <c r="D4149" s="250" t="s">
        <v>244</v>
      </c>
      <c r="E4149" s="251" t="s">
        <v>7820</v>
      </c>
      <c r="F4149" s="0" t="n">
        <v>60.48</v>
      </c>
    </row>
    <row r="4150" customFormat="false" ht="15" hidden="false" customHeight="false" outlineLevel="0" collapsed="false">
      <c r="A4150" s="250" t="n">
        <v>21043</v>
      </c>
      <c r="B4150" s="250" t="s">
        <v>7821</v>
      </c>
      <c r="C4150" s="250" t="s">
        <v>232</v>
      </c>
      <c r="D4150" s="250" t="s">
        <v>244</v>
      </c>
      <c r="E4150" s="251" t="s">
        <v>7822</v>
      </c>
      <c r="F4150" s="0" t="n">
        <v>16.04</v>
      </c>
    </row>
    <row r="4151" customFormat="false" ht="15" hidden="false" customHeight="false" outlineLevel="0" collapsed="false">
      <c r="A4151" s="250" t="n">
        <v>21042</v>
      </c>
      <c r="B4151" s="250" t="s">
        <v>7823</v>
      </c>
      <c r="C4151" s="250" t="s">
        <v>232</v>
      </c>
      <c r="D4151" s="250" t="s">
        <v>244</v>
      </c>
      <c r="E4151" s="251" t="s">
        <v>7824</v>
      </c>
      <c r="F4151" s="0" t="n">
        <v>45.74</v>
      </c>
    </row>
    <row r="4152" customFormat="false" ht="15" hidden="false" customHeight="false" outlineLevel="0" collapsed="false">
      <c r="A4152" s="250" t="n">
        <v>14149</v>
      </c>
      <c r="B4152" s="250" t="s">
        <v>7825</v>
      </c>
      <c r="C4152" s="250" t="s">
        <v>4385</v>
      </c>
      <c r="D4152" s="250" t="s">
        <v>244</v>
      </c>
      <c r="E4152" s="251" t="s">
        <v>7826</v>
      </c>
      <c r="F4152" s="0" t="n">
        <v>131739.35</v>
      </c>
    </row>
    <row r="4153" customFormat="false" ht="15" hidden="false" customHeight="false" outlineLevel="0" collapsed="false">
      <c r="A4153" s="250" t="n">
        <v>38099</v>
      </c>
      <c r="B4153" s="250" t="s">
        <v>7827</v>
      </c>
      <c r="C4153" s="250" t="s">
        <v>232</v>
      </c>
      <c r="D4153" s="250" t="s">
        <v>236</v>
      </c>
      <c r="E4153" s="251" t="s">
        <v>1625</v>
      </c>
      <c r="F4153" s="0" t="n">
        <v>154900.69</v>
      </c>
    </row>
    <row r="4154" customFormat="false" ht="15" hidden="false" customHeight="false" outlineLevel="0" collapsed="false">
      <c r="A4154" s="250" t="n">
        <v>38100</v>
      </c>
      <c r="B4154" s="250" t="s">
        <v>7828</v>
      </c>
      <c r="C4154" s="250" t="s">
        <v>232</v>
      </c>
      <c r="D4154" s="250" t="s">
        <v>236</v>
      </c>
      <c r="E4154" s="251" t="s">
        <v>4575</v>
      </c>
      <c r="F4154" s="0" t="n">
        <v>119789.87</v>
      </c>
    </row>
    <row r="4155" customFormat="false" ht="15" hidden="false" customHeight="false" outlineLevel="0" collapsed="false">
      <c r="A4155" s="250" t="n">
        <v>20061</v>
      </c>
      <c r="B4155" s="250" t="s">
        <v>7829</v>
      </c>
      <c r="C4155" s="250" t="s">
        <v>232</v>
      </c>
      <c r="D4155" s="250" t="s">
        <v>244</v>
      </c>
      <c r="E4155" s="251" t="s">
        <v>2100</v>
      </c>
      <c r="F4155" s="0" t="n">
        <v>33.63</v>
      </c>
    </row>
    <row r="4156" customFormat="false" ht="15" hidden="false" customHeight="false" outlineLevel="0" collapsed="false">
      <c r="A4156" s="250" t="n">
        <v>7576</v>
      </c>
      <c r="B4156" s="250" t="s">
        <v>7830</v>
      </c>
      <c r="C4156" s="250" t="s">
        <v>232</v>
      </c>
      <c r="D4156" s="250" t="s">
        <v>236</v>
      </c>
      <c r="E4156" s="251" t="s">
        <v>7831</v>
      </c>
      <c r="F4156" s="0" t="n">
        <v>37.93</v>
      </c>
    </row>
    <row r="4157" customFormat="false" ht="15" hidden="false" customHeight="false" outlineLevel="0" collapsed="false">
      <c r="A4157" s="250" t="n">
        <v>3384</v>
      </c>
      <c r="B4157" s="250" t="s">
        <v>7832</v>
      </c>
      <c r="C4157" s="250" t="s">
        <v>232</v>
      </c>
      <c r="D4157" s="250" t="s">
        <v>236</v>
      </c>
      <c r="E4157" s="251" t="s">
        <v>7833</v>
      </c>
      <c r="F4157" s="0" t="n">
        <v>23.46</v>
      </c>
    </row>
    <row r="4158" customFormat="false" ht="15" hidden="false" customHeight="false" outlineLevel="0" collapsed="false">
      <c r="A4158" s="250" t="n">
        <v>7572</v>
      </c>
      <c r="B4158" s="250" t="s">
        <v>7834</v>
      </c>
      <c r="C4158" s="250" t="s">
        <v>232</v>
      </c>
      <c r="D4158" s="250" t="s">
        <v>236</v>
      </c>
      <c r="E4158" s="251" t="s">
        <v>7835</v>
      </c>
      <c r="F4158" s="0" t="n">
        <v>26.4</v>
      </c>
    </row>
    <row r="4159" customFormat="false" ht="15" hidden="false" customHeight="false" outlineLevel="0" collapsed="false">
      <c r="A4159" s="250" t="n">
        <v>3396</v>
      </c>
      <c r="B4159" s="250" t="s">
        <v>7836</v>
      </c>
      <c r="C4159" s="250" t="s">
        <v>232</v>
      </c>
      <c r="D4159" s="250" t="s">
        <v>236</v>
      </c>
      <c r="E4159" s="251" t="s">
        <v>7837</v>
      </c>
      <c r="F4159" s="0" t="n">
        <v>24.55</v>
      </c>
    </row>
    <row r="4160" customFormat="false" ht="15" hidden="false" customHeight="false" outlineLevel="0" collapsed="false">
      <c r="A4160" s="250" t="n">
        <v>37590</v>
      </c>
      <c r="B4160" s="250" t="s">
        <v>7838</v>
      </c>
      <c r="C4160" s="250" t="s">
        <v>232</v>
      </c>
      <c r="D4160" s="250" t="s">
        <v>244</v>
      </c>
      <c r="E4160" s="251" t="s">
        <v>7839</v>
      </c>
      <c r="F4160" s="0" t="n">
        <v>958.51</v>
      </c>
    </row>
    <row r="4161" customFormat="false" ht="15" hidden="false" customHeight="false" outlineLevel="0" collapsed="false">
      <c r="A4161" s="250" t="n">
        <v>37591</v>
      </c>
      <c r="B4161" s="250" t="s">
        <v>7840</v>
      </c>
      <c r="C4161" s="250" t="s">
        <v>232</v>
      </c>
      <c r="D4161" s="250" t="s">
        <v>244</v>
      </c>
      <c r="E4161" s="251" t="s">
        <v>7841</v>
      </c>
      <c r="F4161" s="0" t="n">
        <v>3861.77</v>
      </c>
    </row>
    <row r="4162" customFormat="false" ht="15" hidden="false" customHeight="false" outlineLevel="0" collapsed="false">
      <c r="A4162" s="250" t="n">
        <v>12626</v>
      </c>
      <c r="B4162" s="250" t="s">
        <v>7842</v>
      </c>
      <c r="C4162" s="250" t="s">
        <v>232</v>
      </c>
      <c r="D4162" s="250" t="s">
        <v>244</v>
      </c>
      <c r="E4162" s="251" t="s">
        <v>7843</v>
      </c>
      <c r="F4162" s="0" t="n">
        <v>14.08</v>
      </c>
    </row>
    <row r="4163" customFormat="false" ht="15" hidden="false" customHeight="false" outlineLevel="0" collapsed="false">
      <c r="A4163" s="250" t="n">
        <v>11033</v>
      </c>
      <c r="B4163" s="250" t="s">
        <v>7844</v>
      </c>
      <c r="C4163" s="250" t="s">
        <v>232</v>
      </c>
      <c r="D4163" s="250" t="s">
        <v>236</v>
      </c>
      <c r="E4163" s="251" t="s">
        <v>7845</v>
      </c>
      <c r="F4163" s="0" t="n">
        <v>2489.83</v>
      </c>
    </row>
    <row r="4164" customFormat="false" ht="15" hidden="false" customHeight="false" outlineLevel="0" collapsed="false">
      <c r="A4164" s="250" t="n">
        <v>390</v>
      </c>
      <c r="B4164" s="250" t="s">
        <v>7846</v>
      </c>
      <c r="C4164" s="250" t="s">
        <v>232</v>
      </c>
      <c r="D4164" s="250" t="s">
        <v>236</v>
      </c>
      <c r="E4164" s="251" t="s">
        <v>4982</v>
      </c>
      <c r="F4164" s="0" t="n">
        <v>8.96</v>
      </c>
    </row>
    <row r="4165" customFormat="false" ht="15" hidden="false" customHeight="false" outlineLevel="0" collapsed="false">
      <c r="A4165" s="250" t="n">
        <v>42436</v>
      </c>
      <c r="B4165" s="250" t="s">
        <v>7847</v>
      </c>
      <c r="C4165" s="250" t="s">
        <v>232</v>
      </c>
      <c r="D4165" s="250" t="s">
        <v>244</v>
      </c>
      <c r="E4165" s="251" t="s">
        <v>7848</v>
      </c>
      <c r="F4165" s="0" t="n">
        <v>1584.44</v>
      </c>
    </row>
    <row r="4166" customFormat="false" ht="15" hidden="false" customHeight="false" outlineLevel="0" collapsed="false">
      <c r="A4166" s="250" t="n">
        <v>6193</v>
      </c>
      <c r="B4166" s="250" t="s">
        <v>7849</v>
      </c>
      <c r="C4166" s="250" t="s">
        <v>253</v>
      </c>
      <c r="D4166" s="250" t="s">
        <v>236</v>
      </c>
      <c r="E4166" s="251" t="s">
        <v>2475</v>
      </c>
      <c r="F4166" s="0" t="n">
        <v>30</v>
      </c>
    </row>
    <row r="4167" customFormat="false" ht="15" hidden="false" customHeight="false" outlineLevel="0" collapsed="false">
      <c r="A4167" s="250" t="n">
        <v>6194</v>
      </c>
      <c r="B4167" s="250" t="s">
        <v>7850</v>
      </c>
      <c r="C4167" s="250" t="s">
        <v>253</v>
      </c>
      <c r="D4167" s="250" t="s">
        <v>236</v>
      </c>
      <c r="E4167" s="251" t="s">
        <v>5875</v>
      </c>
      <c r="F4167" s="0" t="n">
        <v>142.81</v>
      </c>
    </row>
    <row r="4168" customFormat="false" ht="15" hidden="false" customHeight="false" outlineLevel="0" collapsed="false">
      <c r="A4168" s="250" t="n">
        <v>10567</v>
      </c>
      <c r="B4168" s="250" t="s">
        <v>7851</v>
      </c>
      <c r="C4168" s="250" t="s">
        <v>253</v>
      </c>
      <c r="D4168" s="250" t="s">
        <v>236</v>
      </c>
      <c r="E4168" s="251" t="s">
        <v>372</v>
      </c>
      <c r="F4168" s="0" t="n">
        <v>144.56</v>
      </c>
    </row>
    <row r="4169" customFormat="false" ht="15" hidden="false" customHeight="false" outlineLevel="0" collapsed="false">
      <c r="A4169" s="250" t="n">
        <v>6212</v>
      </c>
      <c r="B4169" s="250" t="s">
        <v>7852</v>
      </c>
      <c r="C4169" s="250" t="s">
        <v>253</v>
      </c>
      <c r="D4169" s="250" t="s">
        <v>233</v>
      </c>
      <c r="E4169" s="251" t="s">
        <v>7853</v>
      </c>
      <c r="F4169" s="0" t="n">
        <v>113.63</v>
      </c>
    </row>
    <row r="4170" customFormat="false" ht="15" hidden="false" customHeight="false" outlineLevel="0" collapsed="false">
      <c r="A4170" s="250" t="n">
        <v>3993</v>
      </c>
      <c r="B4170" s="250" t="s">
        <v>7854</v>
      </c>
      <c r="C4170" s="250" t="s">
        <v>243</v>
      </c>
      <c r="D4170" s="250" t="s">
        <v>236</v>
      </c>
      <c r="E4170" s="251" t="s">
        <v>7855</v>
      </c>
      <c r="F4170" s="0" t="n">
        <v>120.34</v>
      </c>
    </row>
    <row r="4171" customFormat="false" ht="15" hidden="false" customHeight="false" outlineLevel="0" collapsed="false">
      <c r="A4171" s="250" t="n">
        <v>3990</v>
      </c>
      <c r="B4171" s="250" t="s">
        <v>7856</v>
      </c>
      <c r="C4171" s="250" t="s">
        <v>253</v>
      </c>
      <c r="D4171" s="250" t="s">
        <v>236</v>
      </c>
      <c r="E4171" s="251" t="s">
        <v>7857</v>
      </c>
      <c r="F4171" s="0" t="n">
        <v>9.42</v>
      </c>
    </row>
    <row r="4172" customFormat="false" ht="15" hidden="false" customHeight="false" outlineLevel="0" collapsed="false">
      <c r="A4172" s="250" t="n">
        <v>3992</v>
      </c>
      <c r="B4172" s="250" t="s">
        <v>7858</v>
      </c>
      <c r="C4172" s="250" t="s">
        <v>253</v>
      </c>
      <c r="D4172" s="250" t="s">
        <v>236</v>
      </c>
      <c r="E4172" s="251" t="s">
        <v>7859</v>
      </c>
      <c r="F4172" s="0" t="n">
        <v>6</v>
      </c>
    </row>
    <row r="4173" customFormat="false" ht="15" hidden="false" customHeight="false" outlineLevel="0" collapsed="false">
      <c r="A4173" s="250" t="n">
        <v>6178</v>
      </c>
      <c r="B4173" s="250" t="s">
        <v>7860</v>
      </c>
      <c r="C4173" s="250" t="s">
        <v>243</v>
      </c>
      <c r="D4173" s="250" t="s">
        <v>244</v>
      </c>
      <c r="E4173" s="251" t="s">
        <v>7861</v>
      </c>
      <c r="F4173" s="0" t="n">
        <v>10.76</v>
      </c>
    </row>
    <row r="4174" customFormat="false" ht="15" hidden="false" customHeight="false" outlineLevel="0" collapsed="false">
      <c r="A4174" s="250" t="n">
        <v>6180</v>
      </c>
      <c r="B4174" s="250" t="s">
        <v>7862</v>
      </c>
      <c r="C4174" s="250" t="s">
        <v>243</v>
      </c>
      <c r="D4174" s="250" t="s">
        <v>244</v>
      </c>
      <c r="E4174" s="251" t="s">
        <v>7863</v>
      </c>
      <c r="F4174" s="0" t="n">
        <v>10.15</v>
      </c>
    </row>
    <row r="4175" customFormat="false" ht="15" hidden="false" customHeight="false" outlineLevel="0" collapsed="false">
      <c r="A4175" s="250" t="n">
        <v>6182</v>
      </c>
      <c r="B4175" s="250" t="s">
        <v>7864</v>
      </c>
      <c r="C4175" s="250" t="s">
        <v>243</v>
      </c>
      <c r="D4175" s="250" t="s">
        <v>244</v>
      </c>
      <c r="E4175" s="251" t="s">
        <v>7865</v>
      </c>
      <c r="F4175" s="0" t="n">
        <v>10.77</v>
      </c>
    </row>
    <row r="4176" customFormat="false" ht="15" hidden="false" customHeight="false" outlineLevel="0" collapsed="false">
      <c r="A4176" s="250" t="n">
        <v>43614</v>
      </c>
      <c r="B4176" s="250" t="s">
        <v>7866</v>
      </c>
      <c r="C4176" s="250" t="s">
        <v>253</v>
      </c>
      <c r="D4176" s="250" t="s">
        <v>236</v>
      </c>
      <c r="E4176" s="251" t="s">
        <v>2932</v>
      </c>
      <c r="F4176" s="0" t="n">
        <v>2.07</v>
      </c>
    </row>
    <row r="4177" customFormat="false" ht="15" hidden="false" customHeight="false" outlineLevel="0" collapsed="false">
      <c r="A4177" s="250" t="n">
        <v>6189</v>
      </c>
      <c r="B4177" s="250" t="s">
        <v>7867</v>
      </c>
      <c r="C4177" s="250" t="s">
        <v>253</v>
      </c>
      <c r="D4177" s="250" t="s">
        <v>236</v>
      </c>
      <c r="E4177" s="251" t="s">
        <v>7868</v>
      </c>
      <c r="F4177" s="0" t="n">
        <v>16.32</v>
      </c>
    </row>
    <row r="4178" customFormat="false" ht="15" hidden="false" customHeight="false" outlineLevel="0" collapsed="false">
      <c r="A4178" s="250" t="n">
        <v>6214</v>
      </c>
      <c r="B4178" s="250" t="s">
        <v>7869</v>
      </c>
      <c r="C4178" s="250" t="s">
        <v>243</v>
      </c>
      <c r="D4178" s="250" t="s">
        <v>244</v>
      </c>
      <c r="E4178" s="251" t="s">
        <v>7870</v>
      </c>
      <c r="F4178" s="0" t="n">
        <v>2720.4</v>
      </c>
    </row>
    <row r="4179" customFormat="false" ht="15" hidden="false" customHeight="false" outlineLevel="0" collapsed="false">
      <c r="A4179" s="250" t="n">
        <v>36153</v>
      </c>
      <c r="B4179" s="250" t="s">
        <v>7871</v>
      </c>
      <c r="C4179" s="250" t="s">
        <v>232</v>
      </c>
      <c r="D4179" s="250" t="s">
        <v>236</v>
      </c>
      <c r="E4179" s="251" t="s">
        <v>7872</v>
      </c>
      <c r="F4179" s="0" t="n">
        <v>2939.79</v>
      </c>
    </row>
    <row r="4180" customFormat="false" ht="15" hidden="false" customHeight="false" outlineLevel="0" collapsed="false">
      <c r="A4180" s="250" t="n">
        <v>10740</v>
      </c>
      <c r="B4180" s="250" t="s">
        <v>7873</v>
      </c>
      <c r="C4180" s="250" t="s">
        <v>232</v>
      </c>
      <c r="D4180" s="250" t="s">
        <v>236</v>
      </c>
      <c r="E4180" s="251" t="s">
        <v>7874</v>
      </c>
      <c r="F4180" s="0" t="n">
        <v>1465.96</v>
      </c>
    </row>
    <row r="4181" customFormat="false" ht="15" hidden="false" customHeight="false" outlineLevel="0" collapsed="false">
      <c r="A4181" s="250" t="n">
        <v>13914</v>
      </c>
      <c r="B4181" s="250" t="s">
        <v>7875</v>
      </c>
      <c r="C4181" s="250" t="s">
        <v>232</v>
      </c>
      <c r="D4181" s="250" t="s">
        <v>236</v>
      </c>
      <c r="E4181" s="251" t="s">
        <v>7876</v>
      </c>
      <c r="F4181" s="0" t="n">
        <v>51.62</v>
      </c>
    </row>
    <row r="4182" customFormat="false" ht="15" hidden="false" customHeight="false" outlineLevel="0" collapsed="false">
      <c r="A4182" s="250" t="n">
        <v>10742</v>
      </c>
      <c r="B4182" s="250" t="s">
        <v>7877</v>
      </c>
      <c r="C4182" s="250" t="s">
        <v>232</v>
      </c>
      <c r="D4182" s="250" t="s">
        <v>233</v>
      </c>
      <c r="E4182" s="251" t="s">
        <v>7878</v>
      </c>
      <c r="F4182" s="0" t="n">
        <v>8.65</v>
      </c>
    </row>
    <row r="4183" customFormat="false" ht="15" hidden="false" customHeight="false" outlineLevel="0" collapsed="false">
      <c r="A4183" s="250" t="n">
        <v>38465</v>
      </c>
      <c r="B4183" s="250" t="s">
        <v>7879</v>
      </c>
      <c r="C4183" s="250" t="s">
        <v>232</v>
      </c>
      <c r="D4183" s="250" t="s">
        <v>236</v>
      </c>
      <c r="E4183" s="251" t="s">
        <v>7880</v>
      </c>
      <c r="F4183" s="0" t="n">
        <v>1325.85</v>
      </c>
    </row>
    <row r="4184" customFormat="false" ht="15" hidden="false" customHeight="false" outlineLevel="0" collapsed="false">
      <c r="A4184" s="250" t="n">
        <v>7543</v>
      </c>
      <c r="B4184" s="250" t="s">
        <v>7881</v>
      </c>
      <c r="C4184" s="250" t="s">
        <v>232</v>
      </c>
      <c r="D4184" s="250" t="s">
        <v>236</v>
      </c>
      <c r="E4184" s="251" t="s">
        <v>661</v>
      </c>
      <c r="F4184" s="0" t="n">
        <v>1126.16</v>
      </c>
    </row>
    <row r="4185" customFormat="false" ht="15" hidden="false" customHeight="false" outlineLevel="0" collapsed="false">
      <c r="A4185" s="250" t="n">
        <v>43427</v>
      </c>
      <c r="B4185" s="250" t="s">
        <v>7882</v>
      </c>
      <c r="C4185" s="250" t="s">
        <v>232</v>
      </c>
      <c r="D4185" s="250" t="s">
        <v>236</v>
      </c>
      <c r="E4185" s="251" t="s">
        <v>7883</v>
      </c>
      <c r="F4185" s="0" t="n">
        <v>10.44</v>
      </c>
    </row>
    <row r="4186" customFormat="false" ht="15" hidden="false" customHeight="false" outlineLevel="0" collapsed="false">
      <c r="A4186" s="250" t="n">
        <v>41613</v>
      </c>
      <c r="B4186" s="250" t="s">
        <v>7884</v>
      </c>
      <c r="C4186" s="250" t="s">
        <v>232</v>
      </c>
      <c r="D4186" s="250" t="s">
        <v>236</v>
      </c>
      <c r="E4186" s="251" t="s">
        <v>7885</v>
      </c>
      <c r="F4186" s="0" t="n">
        <v>87.11</v>
      </c>
    </row>
    <row r="4187" customFormat="false" ht="15" hidden="false" customHeight="false" outlineLevel="0" collapsed="false">
      <c r="A4187" s="250" t="n">
        <v>41614</v>
      </c>
      <c r="B4187" s="250" t="s">
        <v>7886</v>
      </c>
      <c r="C4187" s="250" t="s">
        <v>232</v>
      </c>
      <c r="D4187" s="250" t="s">
        <v>236</v>
      </c>
      <c r="E4187" s="251" t="s">
        <v>7887</v>
      </c>
      <c r="F4187" s="0" t="n">
        <v>164.53</v>
      </c>
    </row>
    <row r="4188" customFormat="false" ht="15" hidden="false" customHeight="false" outlineLevel="0" collapsed="false">
      <c r="A4188" s="250" t="n">
        <v>41615</v>
      </c>
      <c r="B4188" s="250" t="s">
        <v>7888</v>
      </c>
      <c r="C4188" s="250" t="s">
        <v>232</v>
      </c>
      <c r="D4188" s="250" t="s">
        <v>236</v>
      </c>
      <c r="E4188" s="251" t="s">
        <v>7889</v>
      </c>
      <c r="F4188" s="0" t="n">
        <v>189.85</v>
      </c>
    </row>
    <row r="4189" customFormat="false" ht="15" hidden="false" customHeight="false" outlineLevel="0" collapsed="false">
      <c r="A4189" s="250" t="n">
        <v>41616</v>
      </c>
      <c r="B4189" s="250" t="s">
        <v>7890</v>
      </c>
      <c r="C4189" s="250" t="s">
        <v>232</v>
      </c>
      <c r="D4189" s="250" t="s">
        <v>236</v>
      </c>
      <c r="E4189" s="251" t="s">
        <v>7891</v>
      </c>
      <c r="F4189" s="0" t="n">
        <v>14.08</v>
      </c>
    </row>
    <row r="4190" customFormat="false" ht="15" hidden="false" customHeight="false" outlineLevel="0" collapsed="false">
      <c r="A4190" s="250" t="n">
        <v>41617</v>
      </c>
      <c r="B4190" s="250" t="s">
        <v>7892</v>
      </c>
      <c r="C4190" s="250" t="s">
        <v>232</v>
      </c>
      <c r="D4190" s="250" t="s">
        <v>236</v>
      </c>
      <c r="E4190" s="251" t="s">
        <v>7893</v>
      </c>
      <c r="F4190" s="0" t="n">
        <v>2489.83</v>
      </c>
    </row>
    <row r="4191" customFormat="false" ht="15" hidden="false" customHeight="false" outlineLevel="0" collapsed="false">
      <c r="A4191" s="250" t="n">
        <v>41618</v>
      </c>
      <c r="B4191" s="250" t="s">
        <v>7894</v>
      </c>
      <c r="C4191" s="250" t="s">
        <v>232</v>
      </c>
      <c r="D4191" s="250" t="s">
        <v>236</v>
      </c>
      <c r="E4191" s="251" t="s">
        <v>7895</v>
      </c>
      <c r="F4191" s="0" t="n">
        <v>10.29</v>
      </c>
    </row>
    <row r="4192" customFormat="false" ht="15" hidden="false" customHeight="false" outlineLevel="0" collapsed="false">
      <c r="A4192" s="250" t="n">
        <v>43428</v>
      </c>
      <c r="B4192" s="250" t="s">
        <v>7896</v>
      </c>
      <c r="C4192" s="250" t="s">
        <v>232</v>
      </c>
      <c r="D4192" s="250" t="s">
        <v>236</v>
      </c>
      <c r="E4192" s="251" t="s">
        <v>7897</v>
      </c>
      <c r="F4192" s="0" t="n">
        <v>1820.78</v>
      </c>
    </row>
    <row r="4193" customFormat="false" ht="15" hidden="false" customHeight="false" outlineLevel="0" collapsed="false">
      <c r="A4193" s="250" t="n">
        <v>41619</v>
      </c>
      <c r="B4193" s="250" t="s">
        <v>7898</v>
      </c>
      <c r="C4193" s="250" t="s">
        <v>232</v>
      </c>
      <c r="D4193" s="250" t="s">
        <v>236</v>
      </c>
      <c r="E4193" s="251" t="s">
        <v>699</v>
      </c>
      <c r="F4193" s="0" t="n">
        <v>48.45</v>
      </c>
    </row>
    <row r="4194" customFormat="false" ht="15" hidden="false" customHeight="false" outlineLevel="0" collapsed="false">
      <c r="A4194" s="250" t="n">
        <v>41620</v>
      </c>
      <c r="B4194" s="250" t="s">
        <v>7899</v>
      </c>
      <c r="C4194" s="250" t="s">
        <v>232</v>
      </c>
      <c r="D4194" s="250" t="s">
        <v>236</v>
      </c>
      <c r="E4194" s="251" t="s">
        <v>7900</v>
      </c>
      <c r="F4194" s="0" t="n">
        <v>67.91</v>
      </c>
    </row>
    <row r="4195" customFormat="false" ht="15" hidden="false" customHeight="false" outlineLevel="0" collapsed="false">
      <c r="A4195" s="250" t="n">
        <v>41622</v>
      </c>
      <c r="B4195" s="250" t="s">
        <v>7901</v>
      </c>
      <c r="C4195" s="250" t="s">
        <v>232</v>
      </c>
      <c r="D4195" s="250" t="s">
        <v>236</v>
      </c>
      <c r="E4195" s="251" t="s">
        <v>7902</v>
      </c>
      <c r="F4195" s="0" t="n">
        <v>54.19</v>
      </c>
    </row>
    <row r="4196" customFormat="false" ht="15" hidden="false" customHeight="false" outlineLevel="0" collapsed="false">
      <c r="A4196" s="250" t="n">
        <v>41623</v>
      </c>
      <c r="B4196" s="250" t="s">
        <v>7903</v>
      </c>
      <c r="C4196" s="250" t="s">
        <v>232</v>
      </c>
      <c r="D4196" s="250" t="s">
        <v>236</v>
      </c>
      <c r="E4196" s="251" t="s">
        <v>7904</v>
      </c>
      <c r="F4196" s="0" t="n">
        <v>29.67</v>
      </c>
    </row>
    <row r="4197" customFormat="false" ht="15" hidden="false" customHeight="false" outlineLevel="0" collapsed="false">
      <c r="A4197" s="250" t="n">
        <v>41624</v>
      </c>
      <c r="B4197" s="250" t="s">
        <v>7905</v>
      </c>
      <c r="C4197" s="250" t="s">
        <v>232</v>
      </c>
      <c r="D4197" s="250" t="s">
        <v>236</v>
      </c>
      <c r="E4197" s="251" t="s">
        <v>7906</v>
      </c>
      <c r="F4197" s="0" t="n">
        <v>8.69</v>
      </c>
    </row>
    <row r="4198" customFormat="false" ht="15" hidden="false" customHeight="false" outlineLevel="0" collapsed="false">
      <c r="A4198" s="250" t="n">
        <v>41625</v>
      </c>
      <c r="B4198" s="250" t="s">
        <v>7907</v>
      </c>
      <c r="C4198" s="250" t="s">
        <v>232</v>
      </c>
      <c r="D4198" s="250" t="s">
        <v>236</v>
      </c>
      <c r="E4198" s="251" t="s">
        <v>7908</v>
      </c>
      <c r="F4198" s="0" t="n">
        <v>46.91</v>
      </c>
    </row>
    <row r="4199" customFormat="false" ht="15" hidden="false" customHeight="false" outlineLevel="0" collapsed="false">
      <c r="A4199" s="250" t="n">
        <v>39352</v>
      </c>
      <c r="B4199" s="250" t="s">
        <v>7909</v>
      </c>
      <c r="C4199" s="250" t="s">
        <v>232</v>
      </c>
      <c r="D4199" s="250" t="s">
        <v>236</v>
      </c>
      <c r="E4199" s="251" t="s">
        <v>7910</v>
      </c>
      <c r="F4199" s="0" t="n">
        <v>18.27</v>
      </c>
    </row>
    <row r="4200" customFormat="false" ht="15" hidden="false" customHeight="false" outlineLevel="0" collapsed="false">
      <c r="A4200" s="250" t="n">
        <v>39346</v>
      </c>
      <c r="B4200" s="250" t="s">
        <v>7911</v>
      </c>
      <c r="C4200" s="250" t="s">
        <v>232</v>
      </c>
      <c r="D4200" s="250" t="s">
        <v>236</v>
      </c>
      <c r="E4200" s="251" t="s">
        <v>7910</v>
      </c>
      <c r="F4200" s="0" t="n">
        <v>11.21</v>
      </c>
    </row>
    <row r="4201" customFormat="false" ht="15" hidden="false" customHeight="false" outlineLevel="0" collapsed="false">
      <c r="A4201" s="250" t="n">
        <v>39350</v>
      </c>
      <c r="B4201" s="250" t="s">
        <v>7912</v>
      </c>
      <c r="C4201" s="250" t="s">
        <v>232</v>
      </c>
      <c r="D4201" s="250" t="s">
        <v>236</v>
      </c>
      <c r="E4201" s="251" t="s">
        <v>2243</v>
      </c>
      <c r="F4201" s="0" t="n">
        <v>39.06</v>
      </c>
    </row>
    <row r="4202" customFormat="false" ht="15" hidden="false" customHeight="false" outlineLevel="0" collapsed="false">
      <c r="A4202" s="250" t="n">
        <v>39351</v>
      </c>
      <c r="B4202" s="250" t="s">
        <v>7913</v>
      </c>
      <c r="C4202" s="250" t="s">
        <v>232</v>
      </c>
      <c r="D4202" s="250" t="s">
        <v>236</v>
      </c>
      <c r="E4202" s="251" t="s">
        <v>7914</v>
      </c>
      <c r="F4202" s="0" t="n">
        <v>2.3</v>
      </c>
    </row>
    <row r="4203" customFormat="false" ht="15" hidden="false" customHeight="false" outlineLevel="0" collapsed="false">
      <c r="A4203" s="250" t="n">
        <v>38952</v>
      </c>
      <c r="B4203" s="250" t="s">
        <v>7915</v>
      </c>
      <c r="C4203" s="250" t="s">
        <v>232</v>
      </c>
      <c r="D4203" s="250" t="s">
        <v>244</v>
      </c>
      <c r="E4203" s="251" t="s">
        <v>7004</v>
      </c>
      <c r="F4203" s="0" t="n">
        <v>2.98</v>
      </c>
    </row>
    <row r="4204" customFormat="false" ht="15" hidden="false" customHeight="false" outlineLevel="0" collapsed="false">
      <c r="A4204" s="250" t="n">
        <v>38953</v>
      </c>
      <c r="B4204" s="250" t="s">
        <v>7916</v>
      </c>
      <c r="C4204" s="250" t="s">
        <v>232</v>
      </c>
      <c r="D4204" s="250" t="s">
        <v>244</v>
      </c>
      <c r="E4204" s="251" t="s">
        <v>7917</v>
      </c>
      <c r="F4204" s="0" t="n">
        <v>7.16</v>
      </c>
    </row>
    <row r="4205" customFormat="false" ht="15" hidden="false" customHeight="false" outlineLevel="0" collapsed="false">
      <c r="A4205" s="250" t="n">
        <v>38835</v>
      </c>
      <c r="B4205" s="250" t="s">
        <v>7918</v>
      </c>
      <c r="C4205" s="250" t="s">
        <v>232</v>
      </c>
      <c r="D4205" s="250" t="s">
        <v>244</v>
      </c>
      <c r="E4205" s="251" t="s">
        <v>677</v>
      </c>
      <c r="F4205" s="0" t="n">
        <v>5.11</v>
      </c>
    </row>
    <row r="4206" customFormat="false" ht="15" hidden="false" customHeight="false" outlineLevel="0" collapsed="false">
      <c r="A4206" s="250" t="n">
        <v>38837</v>
      </c>
      <c r="B4206" s="250" t="s">
        <v>7919</v>
      </c>
      <c r="C4206" s="250" t="s">
        <v>232</v>
      </c>
      <c r="D4206" s="250" t="s">
        <v>244</v>
      </c>
      <c r="E4206" s="251" t="s">
        <v>3721</v>
      </c>
      <c r="F4206" s="0" t="n">
        <v>3</v>
      </c>
    </row>
    <row r="4207" customFormat="false" ht="15" hidden="false" customHeight="false" outlineLevel="0" collapsed="false">
      <c r="A4207" s="250" t="n">
        <v>38836</v>
      </c>
      <c r="B4207" s="250" t="s">
        <v>7920</v>
      </c>
      <c r="C4207" s="250" t="s">
        <v>232</v>
      </c>
      <c r="D4207" s="250" t="s">
        <v>244</v>
      </c>
      <c r="E4207" s="251" t="s">
        <v>2966</v>
      </c>
      <c r="F4207" s="0" t="n">
        <v>21.45</v>
      </c>
    </row>
    <row r="4208" customFormat="false" ht="15" hidden="false" customHeight="false" outlineLevel="0" collapsed="false">
      <c r="A4208" s="250" t="n">
        <v>2666</v>
      </c>
      <c r="B4208" s="250" t="s">
        <v>7921</v>
      </c>
      <c r="C4208" s="250" t="s">
        <v>232</v>
      </c>
      <c r="D4208" s="250" t="s">
        <v>236</v>
      </c>
      <c r="E4208" s="251" t="s">
        <v>4517</v>
      </c>
      <c r="F4208" s="0" t="n">
        <v>29.38</v>
      </c>
    </row>
    <row r="4209" customFormat="false" ht="15" hidden="false" customHeight="false" outlineLevel="0" collapsed="false">
      <c r="A4209" s="250" t="n">
        <v>2668</v>
      </c>
      <c r="B4209" s="250" t="s">
        <v>7922</v>
      </c>
      <c r="C4209" s="250" t="s">
        <v>232</v>
      </c>
      <c r="D4209" s="250" t="s">
        <v>236</v>
      </c>
      <c r="E4209" s="251" t="s">
        <v>1498</v>
      </c>
      <c r="F4209" s="0" t="n">
        <v>20.99</v>
      </c>
    </row>
    <row r="4210" customFormat="false" ht="15" hidden="false" customHeight="false" outlineLevel="0" collapsed="false">
      <c r="A4210" s="250" t="n">
        <v>2664</v>
      </c>
      <c r="B4210" s="250" t="s">
        <v>7923</v>
      </c>
      <c r="C4210" s="250" t="s">
        <v>232</v>
      </c>
      <c r="D4210" s="250" t="s">
        <v>236</v>
      </c>
      <c r="E4210" s="251" t="s">
        <v>7924</v>
      </c>
      <c r="F4210" s="0" t="n">
        <v>25.33</v>
      </c>
    </row>
    <row r="4211" customFormat="false" ht="15" hidden="false" customHeight="false" outlineLevel="0" collapsed="false">
      <c r="A4211" s="250" t="n">
        <v>2662</v>
      </c>
      <c r="B4211" s="250" t="s">
        <v>7925</v>
      </c>
      <c r="C4211" s="250" t="s">
        <v>232</v>
      </c>
      <c r="D4211" s="250" t="s">
        <v>236</v>
      </c>
      <c r="E4211" s="251" t="s">
        <v>7926</v>
      </c>
      <c r="F4211" s="0" t="n">
        <v>31.62</v>
      </c>
    </row>
    <row r="4212" customFormat="false" ht="15" hidden="false" customHeight="false" outlineLevel="0" collapsed="false">
      <c r="A4212" s="250" t="n">
        <v>20964</v>
      </c>
      <c r="B4212" s="250" t="s">
        <v>7927</v>
      </c>
      <c r="C4212" s="250" t="s">
        <v>232</v>
      </c>
      <c r="D4212" s="250" t="s">
        <v>244</v>
      </c>
      <c r="E4212" s="251" t="s">
        <v>7928</v>
      </c>
      <c r="F4212" s="0" t="n">
        <v>30.79</v>
      </c>
    </row>
    <row r="4213" customFormat="false" ht="15" hidden="false" customHeight="false" outlineLevel="0" collapsed="false">
      <c r="A4213" s="250" t="n">
        <v>10905</v>
      </c>
      <c r="B4213" s="250" t="s">
        <v>7929</v>
      </c>
      <c r="C4213" s="250" t="s">
        <v>232</v>
      </c>
      <c r="D4213" s="250" t="s">
        <v>244</v>
      </c>
      <c r="E4213" s="251" t="s">
        <v>7930</v>
      </c>
      <c r="F4213" s="0" t="n">
        <v>24.37</v>
      </c>
    </row>
    <row r="4214" customFormat="false" ht="15" hidden="false" customHeight="false" outlineLevel="0" collapsed="false">
      <c r="A4214" s="250" t="n">
        <v>42703</v>
      </c>
      <c r="B4214" s="250" t="s">
        <v>7931</v>
      </c>
      <c r="C4214" s="250" t="s">
        <v>232</v>
      </c>
      <c r="D4214" s="250" t="s">
        <v>244</v>
      </c>
      <c r="E4214" s="251" t="s">
        <v>7932</v>
      </c>
      <c r="F4214" s="0" t="n">
        <v>766.23</v>
      </c>
    </row>
    <row r="4215" customFormat="false" ht="15" hidden="false" customHeight="false" outlineLevel="0" collapsed="false">
      <c r="A4215" s="250" t="n">
        <v>42704</v>
      </c>
      <c r="B4215" s="250" t="s">
        <v>7933</v>
      </c>
      <c r="C4215" s="250" t="s">
        <v>232</v>
      </c>
      <c r="D4215" s="250" t="s">
        <v>244</v>
      </c>
      <c r="E4215" s="251" t="s">
        <v>7934</v>
      </c>
      <c r="F4215" s="0" t="n">
        <v>4016.14</v>
      </c>
    </row>
    <row r="4216" customFormat="false" ht="15" hidden="false" customHeight="false" outlineLevel="0" collapsed="false">
      <c r="A4216" s="250" t="n">
        <v>42705</v>
      </c>
      <c r="B4216" s="250" t="s">
        <v>7935</v>
      </c>
      <c r="C4216" s="250" t="s">
        <v>232</v>
      </c>
      <c r="D4216" s="250" t="s">
        <v>244</v>
      </c>
      <c r="E4216" s="251" t="s">
        <v>7936</v>
      </c>
      <c r="F4216" s="0" t="n">
        <v>5240.36</v>
      </c>
    </row>
    <row r="4217" customFormat="false" ht="15" hidden="false" customHeight="false" outlineLevel="0" collapsed="false">
      <c r="A4217" s="250" t="n">
        <v>42706</v>
      </c>
      <c r="B4217" s="250" t="s">
        <v>7937</v>
      </c>
      <c r="C4217" s="250" t="s">
        <v>232</v>
      </c>
      <c r="D4217" s="250" t="s">
        <v>244</v>
      </c>
      <c r="E4217" s="251" t="s">
        <v>7938</v>
      </c>
      <c r="F4217" s="0" t="n">
        <v>5504.58</v>
      </c>
    </row>
    <row r="4218" customFormat="false" ht="15" hidden="false" customHeight="false" outlineLevel="0" collapsed="false">
      <c r="A4218" s="250" t="n">
        <v>11289</v>
      </c>
      <c r="B4218" s="250" t="s">
        <v>7939</v>
      </c>
      <c r="C4218" s="250" t="s">
        <v>232</v>
      </c>
      <c r="D4218" s="250" t="s">
        <v>244</v>
      </c>
      <c r="E4218" s="251" t="s">
        <v>7940</v>
      </c>
      <c r="F4218" s="0" t="n">
        <v>557.06</v>
      </c>
    </row>
    <row r="4219" customFormat="false" ht="15" hidden="false" customHeight="false" outlineLevel="0" collapsed="false">
      <c r="A4219" s="250" t="n">
        <v>11241</v>
      </c>
      <c r="B4219" s="250" t="s">
        <v>7941</v>
      </c>
      <c r="C4219" s="250" t="s">
        <v>232</v>
      </c>
      <c r="D4219" s="250" t="s">
        <v>244</v>
      </c>
      <c r="E4219" s="251" t="s">
        <v>7942</v>
      </c>
      <c r="F4219" s="0" t="n">
        <v>2717.06</v>
      </c>
    </row>
    <row r="4220" customFormat="false" ht="15" hidden="false" customHeight="false" outlineLevel="0" collapsed="false">
      <c r="A4220" s="250" t="n">
        <v>11301</v>
      </c>
      <c r="B4220" s="250" t="s">
        <v>7943</v>
      </c>
      <c r="C4220" s="250" t="s">
        <v>232</v>
      </c>
      <c r="D4220" s="250" t="s">
        <v>244</v>
      </c>
      <c r="E4220" s="251" t="s">
        <v>7944</v>
      </c>
      <c r="F4220" s="0" t="n">
        <v>3725.5</v>
      </c>
    </row>
    <row r="4221" customFormat="false" ht="15" hidden="false" customHeight="false" outlineLevel="0" collapsed="false">
      <c r="A4221" s="250" t="n">
        <v>21090</v>
      </c>
      <c r="B4221" s="250" t="s">
        <v>7945</v>
      </c>
      <c r="C4221" s="250" t="s">
        <v>232</v>
      </c>
      <c r="D4221" s="250" t="s">
        <v>244</v>
      </c>
      <c r="E4221" s="251" t="s">
        <v>7946</v>
      </c>
      <c r="F4221" s="0" t="n">
        <v>161.13</v>
      </c>
    </row>
    <row r="4222" customFormat="false" ht="15" hidden="false" customHeight="false" outlineLevel="0" collapsed="false">
      <c r="A4222" s="250" t="n">
        <v>14112</v>
      </c>
      <c r="B4222" s="250" t="s">
        <v>7947</v>
      </c>
      <c r="C4222" s="250" t="s">
        <v>232</v>
      </c>
      <c r="D4222" s="250" t="s">
        <v>244</v>
      </c>
      <c r="E4222" s="251" t="s">
        <v>7948</v>
      </c>
      <c r="F4222" s="0" t="n">
        <v>0.86</v>
      </c>
    </row>
    <row r="4223" customFormat="false" ht="15" hidden="false" customHeight="false" outlineLevel="0" collapsed="false">
      <c r="A4223" s="250" t="n">
        <v>11315</v>
      </c>
      <c r="B4223" s="250" t="s">
        <v>7949</v>
      </c>
      <c r="C4223" s="250" t="s">
        <v>232</v>
      </c>
      <c r="D4223" s="250" t="s">
        <v>244</v>
      </c>
      <c r="E4223" s="251" t="s">
        <v>7950</v>
      </c>
      <c r="F4223" s="0" t="n">
        <v>1.42</v>
      </c>
    </row>
    <row r="4224" customFormat="false" ht="15" hidden="false" customHeight="false" outlineLevel="0" collapsed="false">
      <c r="A4224" s="250" t="n">
        <v>21071</v>
      </c>
      <c r="B4224" s="250" t="s">
        <v>7951</v>
      </c>
      <c r="C4224" s="250" t="s">
        <v>232</v>
      </c>
      <c r="D4224" s="250" t="s">
        <v>244</v>
      </c>
      <c r="E4224" s="251" t="s">
        <v>7952</v>
      </c>
      <c r="F4224" s="0" t="n">
        <v>2.63</v>
      </c>
    </row>
    <row r="4225" customFormat="false" ht="15" hidden="false" customHeight="false" outlineLevel="0" collapsed="false">
      <c r="A4225" s="250" t="n">
        <v>11316</v>
      </c>
      <c r="B4225" s="250" t="s">
        <v>7953</v>
      </c>
      <c r="C4225" s="250" t="s">
        <v>232</v>
      </c>
      <c r="D4225" s="250" t="s">
        <v>244</v>
      </c>
      <c r="E4225" s="251" t="s">
        <v>7954</v>
      </c>
      <c r="F4225" s="0" t="n">
        <v>105.5</v>
      </c>
    </row>
    <row r="4226" customFormat="false" ht="15" hidden="false" customHeight="false" outlineLevel="0" collapsed="false">
      <c r="A4226" s="250" t="n">
        <v>6243</v>
      </c>
      <c r="B4226" s="250" t="s">
        <v>7955</v>
      </c>
      <c r="C4226" s="250" t="s">
        <v>232</v>
      </c>
      <c r="D4226" s="250" t="s">
        <v>244</v>
      </c>
      <c r="E4226" s="251" t="s">
        <v>7956</v>
      </c>
      <c r="F4226" s="0" t="n">
        <v>4.05</v>
      </c>
    </row>
    <row r="4227" customFormat="false" ht="15" hidden="false" customHeight="false" outlineLevel="0" collapsed="false">
      <c r="A4227" s="250" t="n">
        <v>6240</v>
      </c>
      <c r="B4227" s="250" t="s">
        <v>7957</v>
      </c>
      <c r="C4227" s="250" t="s">
        <v>232</v>
      </c>
      <c r="D4227" s="250" t="s">
        <v>244</v>
      </c>
      <c r="E4227" s="251" t="s">
        <v>7958</v>
      </c>
      <c r="F4227" s="0" t="n">
        <v>8.25</v>
      </c>
    </row>
    <row r="4228" customFormat="false" ht="15" hidden="false" customHeight="false" outlineLevel="0" collapsed="false">
      <c r="A4228" s="250" t="n">
        <v>11296</v>
      </c>
      <c r="B4228" s="250" t="s">
        <v>7959</v>
      </c>
      <c r="C4228" s="250" t="s">
        <v>232</v>
      </c>
      <c r="D4228" s="250" t="s">
        <v>244</v>
      </c>
      <c r="E4228" s="251" t="s">
        <v>7960</v>
      </c>
      <c r="F4228" s="0" t="n">
        <v>5.84</v>
      </c>
    </row>
    <row r="4229" customFormat="false" ht="15" hidden="false" customHeight="false" outlineLevel="0" collapsed="false">
      <c r="A4229" s="250" t="n">
        <v>11299</v>
      </c>
      <c r="B4229" s="250" t="s">
        <v>7961</v>
      </c>
      <c r="C4229" s="250" t="s">
        <v>232</v>
      </c>
      <c r="D4229" s="250" t="s">
        <v>244</v>
      </c>
      <c r="E4229" s="251" t="s">
        <v>7962</v>
      </c>
      <c r="F4229" s="0" t="n">
        <v>9.86</v>
      </c>
    </row>
    <row r="4230" customFormat="false" ht="15" hidden="false" customHeight="false" outlineLevel="0" collapsed="false">
      <c r="A4230" s="250" t="n">
        <v>11688</v>
      </c>
      <c r="B4230" s="250" t="s">
        <v>7963</v>
      </c>
      <c r="C4230" s="250" t="s">
        <v>232</v>
      </c>
      <c r="D4230" s="250" t="s">
        <v>236</v>
      </c>
      <c r="E4230" s="251" t="s">
        <v>7964</v>
      </c>
      <c r="F4230" s="0" t="n">
        <v>11.85</v>
      </c>
    </row>
    <row r="4231" customFormat="false" ht="15" hidden="false" customHeight="false" outlineLevel="0" collapsed="false">
      <c r="A4231" s="250" t="n">
        <v>37736</v>
      </c>
      <c r="B4231" s="250" t="s">
        <v>7965</v>
      </c>
      <c r="C4231" s="250" t="s">
        <v>232</v>
      </c>
      <c r="D4231" s="250" t="s">
        <v>244</v>
      </c>
      <c r="E4231" s="251" t="s">
        <v>7966</v>
      </c>
      <c r="F4231" s="0" t="n">
        <v>12.64</v>
      </c>
    </row>
    <row r="4232" customFormat="false" ht="15" hidden="false" customHeight="false" outlineLevel="0" collapsed="false">
      <c r="A4232" s="250" t="n">
        <v>37739</v>
      </c>
      <c r="B4232" s="250" t="s">
        <v>7967</v>
      </c>
      <c r="C4232" s="250" t="s">
        <v>232</v>
      </c>
      <c r="D4232" s="250" t="s">
        <v>244</v>
      </c>
      <c r="E4232" s="251" t="s">
        <v>7968</v>
      </c>
      <c r="F4232" s="0" t="n">
        <v>4.66</v>
      </c>
    </row>
    <row r="4233" customFormat="false" ht="15" hidden="false" customHeight="false" outlineLevel="0" collapsed="false">
      <c r="A4233" s="250" t="n">
        <v>37740</v>
      </c>
      <c r="B4233" s="250" t="s">
        <v>7969</v>
      </c>
      <c r="C4233" s="250" t="s">
        <v>232</v>
      </c>
      <c r="D4233" s="250" t="s">
        <v>244</v>
      </c>
      <c r="E4233" s="251" t="s">
        <v>7970</v>
      </c>
      <c r="F4233" s="0" t="n">
        <v>11.74</v>
      </c>
    </row>
    <row r="4234" customFormat="false" ht="15" hidden="false" customHeight="false" outlineLevel="0" collapsed="false">
      <c r="A4234" s="250" t="n">
        <v>37738</v>
      </c>
      <c r="B4234" s="250" t="s">
        <v>7971</v>
      </c>
      <c r="C4234" s="250" t="s">
        <v>232</v>
      </c>
      <c r="D4234" s="250" t="s">
        <v>244</v>
      </c>
      <c r="E4234" s="251" t="s">
        <v>7972</v>
      </c>
      <c r="F4234" s="0" t="n">
        <v>1534.45</v>
      </c>
    </row>
    <row r="4235" customFormat="false" ht="15" hidden="false" customHeight="false" outlineLevel="0" collapsed="false">
      <c r="A4235" s="250" t="n">
        <v>37737</v>
      </c>
      <c r="B4235" s="250" t="s">
        <v>7973</v>
      </c>
      <c r="C4235" s="250" t="s">
        <v>232</v>
      </c>
      <c r="D4235" s="250" t="s">
        <v>244</v>
      </c>
      <c r="E4235" s="251" t="s">
        <v>7974</v>
      </c>
      <c r="F4235" s="0" t="n">
        <v>168.84</v>
      </c>
    </row>
    <row r="4236" customFormat="false" ht="15" hidden="false" customHeight="false" outlineLevel="0" collapsed="false">
      <c r="A4236" s="250" t="n">
        <v>25014</v>
      </c>
      <c r="B4236" s="250" t="s">
        <v>7975</v>
      </c>
      <c r="C4236" s="250" t="s">
        <v>232</v>
      </c>
      <c r="D4236" s="250" t="s">
        <v>244</v>
      </c>
      <c r="E4236" s="251" t="s">
        <v>7976</v>
      </c>
      <c r="F4236" s="0" t="n">
        <v>182.23</v>
      </c>
    </row>
    <row r="4237" customFormat="false" ht="15" hidden="false" customHeight="false" outlineLevel="0" collapsed="false">
      <c r="A4237" s="250" t="n">
        <v>25013</v>
      </c>
      <c r="B4237" s="250" t="s">
        <v>7977</v>
      </c>
      <c r="C4237" s="250" t="s">
        <v>232</v>
      </c>
      <c r="D4237" s="250" t="s">
        <v>244</v>
      </c>
      <c r="E4237" s="251" t="s">
        <v>7978</v>
      </c>
      <c r="F4237" s="0" t="n">
        <v>226.19</v>
      </c>
    </row>
    <row r="4238" customFormat="false" ht="15" hidden="false" customHeight="false" outlineLevel="0" collapsed="false">
      <c r="A4238" s="250" t="n">
        <v>14405</v>
      </c>
      <c r="B4238" s="250" t="s">
        <v>7979</v>
      </c>
      <c r="C4238" s="250" t="s">
        <v>232</v>
      </c>
      <c r="D4238" s="250" t="s">
        <v>244</v>
      </c>
      <c r="E4238" s="251" t="s">
        <v>7980</v>
      </c>
      <c r="F4238" s="0" t="n">
        <v>78.64</v>
      </c>
    </row>
    <row r="4239" customFormat="false" ht="15" hidden="false" customHeight="false" outlineLevel="0" collapsed="false">
      <c r="A4239" s="250" t="n">
        <v>20271</v>
      </c>
      <c r="B4239" s="250" t="s">
        <v>7981</v>
      </c>
      <c r="C4239" s="250" t="s">
        <v>232</v>
      </c>
      <c r="D4239" s="250" t="s">
        <v>236</v>
      </c>
      <c r="E4239" s="251" t="s">
        <v>7982</v>
      </c>
      <c r="F4239" s="0" t="n">
        <v>17.38</v>
      </c>
    </row>
    <row r="4240" customFormat="false" ht="15" hidden="false" customHeight="false" outlineLevel="0" collapsed="false">
      <c r="A4240" s="250" t="n">
        <v>10423</v>
      </c>
      <c r="B4240" s="250" t="s">
        <v>7983</v>
      </c>
      <c r="C4240" s="250" t="s">
        <v>232</v>
      </c>
      <c r="D4240" s="250" t="s">
        <v>236</v>
      </c>
      <c r="E4240" s="251" t="s">
        <v>7984</v>
      </c>
      <c r="F4240" s="0" t="n">
        <v>21.33</v>
      </c>
    </row>
    <row r="4241" customFormat="false" ht="15" hidden="false" customHeight="false" outlineLevel="0" collapsed="false">
      <c r="A4241" s="250" t="n">
        <v>36790</v>
      </c>
      <c r="B4241" s="250" t="s">
        <v>7985</v>
      </c>
      <c r="C4241" s="250" t="s">
        <v>232</v>
      </c>
      <c r="D4241" s="250" t="s">
        <v>236</v>
      </c>
      <c r="E4241" s="251" t="s">
        <v>7986</v>
      </c>
      <c r="F4241" s="0" t="n">
        <v>2.29</v>
      </c>
    </row>
    <row r="4242" customFormat="false" ht="15" hidden="false" customHeight="false" outlineLevel="0" collapsed="false">
      <c r="A4242" s="250" t="n">
        <v>37589</v>
      </c>
      <c r="B4242" s="250" t="s">
        <v>7987</v>
      </c>
      <c r="C4242" s="250" t="s">
        <v>232</v>
      </c>
      <c r="D4242" s="250" t="s">
        <v>236</v>
      </c>
      <c r="E4242" s="251" t="s">
        <v>7988</v>
      </c>
      <c r="F4242" s="0" t="n">
        <v>3.12</v>
      </c>
    </row>
    <row r="4243" customFormat="false" ht="15" hidden="false" customHeight="false" outlineLevel="0" collapsed="false">
      <c r="A4243" s="250" t="n">
        <v>11690</v>
      </c>
      <c r="B4243" s="250" t="s">
        <v>7989</v>
      </c>
      <c r="C4243" s="250" t="s">
        <v>232</v>
      </c>
      <c r="D4243" s="250" t="s">
        <v>236</v>
      </c>
      <c r="E4243" s="251" t="s">
        <v>7990</v>
      </c>
      <c r="F4243" s="0" t="n">
        <v>8.28</v>
      </c>
    </row>
    <row r="4244" customFormat="false" ht="15" hidden="false" customHeight="false" outlineLevel="0" collapsed="false">
      <c r="A4244" s="250" t="n">
        <v>20234</v>
      </c>
      <c r="B4244" s="250" t="s">
        <v>7991</v>
      </c>
      <c r="C4244" s="250" t="s">
        <v>232</v>
      </c>
      <c r="D4244" s="250" t="s">
        <v>236</v>
      </c>
      <c r="E4244" s="251" t="s">
        <v>7992</v>
      </c>
      <c r="F4244" s="0" t="n">
        <v>5.16</v>
      </c>
    </row>
    <row r="4245" customFormat="false" ht="15" hidden="false" customHeight="false" outlineLevel="0" collapsed="false">
      <c r="A4245" s="250" t="n">
        <v>4763</v>
      </c>
      <c r="B4245" s="250" t="s">
        <v>7993</v>
      </c>
      <c r="C4245" s="250" t="s">
        <v>575</v>
      </c>
      <c r="D4245" s="250" t="s">
        <v>236</v>
      </c>
      <c r="E4245" s="251" t="s">
        <v>7513</v>
      </c>
      <c r="F4245" s="0" t="n">
        <v>8.47</v>
      </c>
    </row>
    <row r="4246" customFormat="false" ht="15" hidden="false" customHeight="false" outlineLevel="0" collapsed="false">
      <c r="A4246" s="250" t="n">
        <v>41070</v>
      </c>
      <c r="B4246" s="250" t="s">
        <v>7994</v>
      </c>
      <c r="C4246" s="250" t="s">
        <v>578</v>
      </c>
      <c r="D4246" s="250" t="s">
        <v>236</v>
      </c>
      <c r="E4246" s="251" t="s">
        <v>7995</v>
      </c>
      <c r="F4246" s="0" t="n">
        <v>12.11</v>
      </c>
    </row>
    <row r="4247" customFormat="false" ht="15" hidden="false" customHeight="false" outlineLevel="0" collapsed="false">
      <c r="A4247" s="250" t="n">
        <v>44480</v>
      </c>
      <c r="B4247" s="250" t="s">
        <v>7996</v>
      </c>
      <c r="C4247" s="250" t="s">
        <v>572</v>
      </c>
      <c r="D4247" s="250" t="s">
        <v>236</v>
      </c>
      <c r="E4247" s="251" t="s">
        <v>7997</v>
      </c>
      <c r="F4247" s="0" t="n">
        <v>105.76</v>
      </c>
    </row>
    <row r="4248" customFormat="false" ht="15" hidden="false" customHeight="false" outlineLevel="0" collapsed="false">
      <c r="A4248" s="250" t="n">
        <v>11457</v>
      </c>
      <c r="B4248" s="250" t="s">
        <v>7998</v>
      </c>
      <c r="C4248" s="250" t="s">
        <v>232</v>
      </c>
      <c r="D4248" s="250" t="s">
        <v>236</v>
      </c>
      <c r="E4248" s="251" t="s">
        <v>7999</v>
      </c>
      <c r="F4248" s="0" t="n">
        <v>137.76</v>
      </c>
    </row>
    <row r="4249" customFormat="false" ht="15" hidden="false" customHeight="false" outlineLevel="0" collapsed="false">
      <c r="A4249" s="250" t="n">
        <v>44073</v>
      </c>
      <c r="B4249" s="250" t="s">
        <v>8000</v>
      </c>
      <c r="C4249" s="250" t="s">
        <v>253</v>
      </c>
      <c r="D4249" s="250" t="s">
        <v>236</v>
      </c>
      <c r="E4249" s="251" t="s">
        <v>8001</v>
      </c>
      <c r="F4249" s="0" t="n">
        <v>9895.39</v>
      </c>
    </row>
    <row r="4250" customFormat="false" ht="15" hidden="false" customHeight="false" outlineLevel="0" collapsed="false">
      <c r="A4250" s="250" t="n">
        <v>21121</v>
      </c>
      <c r="B4250" s="250" t="s">
        <v>8002</v>
      </c>
      <c r="C4250" s="250" t="s">
        <v>232</v>
      </c>
      <c r="D4250" s="250" t="s">
        <v>244</v>
      </c>
      <c r="E4250" s="251" t="s">
        <v>7693</v>
      </c>
      <c r="F4250" s="0" t="n">
        <v>715.97</v>
      </c>
    </row>
    <row r="4251" customFormat="false" ht="15" hidden="false" customHeight="false" outlineLevel="0" collapsed="false">
      <c r="A4251" s="250" t="n">
        <v>38010</v>
      </c>
      <c r="B4251" s="250" t="s">
        <v>8003</v>
      </c>
      <c r="C4251" s="250" t="s">
        <v>232</v>
      </c>
      <c r="D4251" s="250" t="s">
        <v>244</v>
      </c>
      <c r="E4251" s="251" t="s">
        <v>8004</v>
      </c>
      <c r="F4251" s="0" t="n">
        <v>1044.25</v>
      </c>
    </row>
    <row r="4252" customFormat="false" ht="15" hidden="false" customHeight="false" outlineLevel="0" collapsed="false">
      <c r="A4252" s="250" t="n">
        <v>38011</v>
      </c>
      <c r="B4252" s="250" t="s">
        <v>8005</v>
      </c>
      <c r="C4252" s="250" t="s">
        <v>232</v>
      </c>
      <c r="D4252" s="250" t="s">
        <v>244</v>
      </c>
      <c r="E4252" s="251" t="s">
        <v>4016</v>
      </c>
      <c r="F4252" s="0" t="n">
        <v>30.3</v>
      </c>
    </row>
    <row r="4253" customFormat="false" ht="15" hidden="false" customHeight="false" outlineLevel="0" collapsed="false">
      <c r="A4253" s="250" t="n">
        <v>38012</v>
      </c>
      <c r="B4253" s="250" t="s">
        <v>8006</v>
      </c>
      <c r="C4253" s="250" t="s">
        <v>232</v>
      </c>
      <c r="D4253" s="250" t="s">
        <v>244</v>
      </c>
      <c r="E4253" s="251" t="s">
        <v>4227</v>
      </c>
      <c r="F4253" s="0" t="n">
        <v>2.26</v>
      </c>
    </row>
    <row r="4254" customFormat="false" ht="15" hidden="false" customHeight="false" outlineLevel="0" collapsed="false">
      <c r="A4254" s="250" t="n">
        <v>38013</v>
      </c>
      <c r="B4254" s="250" t="s">
        <v>8007</v>
      </c>
      <c r="C4254" s="250" t="s">
        <v>232</v>
      </c>
      <c r="D4254" s="250" t="s">
        <v>244</v>
      </c>
      <c r="E4254" s="251" t="s">
        <v>8008</v>
      </c>
      <c r="F4254" s="0" t="n">
        <v>39.61</v>
      </c>
    </row>
    <row r="4255" customFormat="false" ht="15" hidden="false" customHeight="false" outlineLevel="0" collapsed="false">
      <c r="A4255" s="250" t="n">
        <v>38014</v>
      </c>
      <c r="B4255" s="250" t="s">
        <v>8009</v>
      </c>
      <c r="C4255" s="250" t="s">
        <v>232</v>
      </c>
      <c r="D4255" s="250" t="s">
        <v>244</v>
      </c>
      <c r="E4255" s="251" t="s">
        <v>8010</v>
      </c>
      <c r="F4255" s="0" t="n">
        <v>1.39</v>
      </c>
    </row>
    <row r="4256" customFormat="false" ht="15" hidden="false" customHeight="false" outlineLevel="0" collapsed="false">
      <c r="A4256" s="250" t="n">
        <v>38015</v>
      </c>
      <c r="B4256" s="250" t="s">
        <v>8011</v>
      </c>
      <c r="C4256" s="250" t="s">
        <v>232</v>
      </c>
      <c r="D4256" s="250" t="s">
        <v>244</v>
      </c>
      <c r="E4256" s="251" t="s">
        <v>8012</v>
      </c>
      <c r="F4256" s="0" t="n">
        <v>1.39</v>
      </c>
    </row>
    <row r="4257" customFormat="false" ht="15" hidden="false" customHeight="false" outlineLevel="0" collapsed="false">
      <c r="A4257" s="250" t="n">
        <v>38016</v>
      </c>
      <c r="B4257" s="250" t="s">
        <v>8013</v>
      </c>
      <c r="C4257" s="250" t="s">
        <v>232</v>
      </c>
      <c r="D4257" s="250" t="s">
        <v>244</v>
      </c>
      <c r="E4257" s="251" t="s">
        <v>8014</v>
      </c>
      <c r="F4257" s="0" t="n">
        <v>1.5</v>
      </c>
    </row>
    <row r="4258" customFormat="false" ht="15" hidden="false" customHeight="false" outlineLevel="0" collapsed="false">
      <c r="A4258" s="250" t="n">
        <v>12741</v>
      </c>
      <c r="B4258" s="250" t="s">
        <v>8015</v>
      </c>
      <c r="C4258" s="250" t="s">
        <v>232</v>
      </c>
      <c r="D4258" s="250" t="s">
        <v>244</v>
      </c>
      <c r="E4258" s="251" t="s">
        <v>8016</v>
      </c>
      <c r="F4258" s="0" t="n">
        <v>1.74</v>
      </c>
    </row>
    <row r="4259" customFormat="false" ht="15" hidden="false" customHeight="false" outlineLevel="0" collapsed="false">
      <c r="A4259" s="250" t="n">
        <v>12733</v>
      </c>
      <c r="B4259" s="250" t="s">
        <v>8017</v>
      </c>
      <c r="C4259" s="250" t="s">
        <v>232</v>
      </c>
      <c r="D4259" s="250" t="s">
        <v>244</v>
      </c>
      <c r="E4259" s="251" t="s">
        <v>8018</v>
      </c>
      <c r="F4259" s="0" t="n">
        <v>2.78</v>
      </c>
    </row>
    <row r="4260" customFormat="false" ht="15" hidden="false" customHeight="false" outlineLevel="0" collapsed="false">
      <c r="A4260" s="250" t="n">
        <v>12734</v>
      </c>
      <c r="B4260" s="250" t="s">
        <v>8019</v>
      </c>
      <c r="C4260" s="250" t="s">
        <v>232</v>
      </c>
      <c r="D4260" s="250" t="s">
        <v>244</v>
      </c>
      <c r="E4260" s="251" t="s">
        <v>8020</v>
      </c>
      <c r="F4260" s="0" t="n">
        <v>4.39</v>
      </c>
    </row>
    <row r="4261" customFormat="false" ht="15" hidden="false" customHeight="false" outlineLevel="0" collapsed="false">
      <c r="A4261" s="250" t="n">
        <v>12735</v>
      </c>
      <c r="B4261" s="250" t="s">
        <v>8021</v>
      </c>
      <c r="C4261" s="250" t="s">
        <v>232</v>
      </c>
      <c r="D4261" s="250" t="s">
        <v>244</v>
      </c>
      <c r="E4261" s="251" t="s">
        <v>2891</v>
      </c>
      <c r="F4261" s="0" t="n">
        <v>3.94</v>
      </c>
    </row>
    <row r="4262" customFormat="false" ht="15" hidden="false" customHeight="false" outlineLevel="0" collapsed="false">
      <c r="A4262" s="250" t="n">
        <v>12736</v>
      </c>
      <c r="B4262" s="250" t="s">
        <v>8022</v>
      </c>
      <c r="C4262" s="250" t="s">
        <v>232</v>
      </c>
      <c r="D4262" s="250" t="s">
        <v>244</v>
      </c>
      <c r="E4262" s="251" t="s">
        <v>8023</v>
      </c>
      <c r="F4262" s="0" t="n">
        <v>10.25</v>
      </c>
    </row>
    <row r="4263" customFormat="false" ht="15" hidden="false" customHeight="false" outlineLevel="0" collapsed="false">
      <c r="A4263" s="250" t="n">
        <v>12737</v>
      </c>
      <c r="B4263" s="250" t="s">
        <v>8024</v>
      </c>
      <c r="C4263" s="250" t="s">
        <v>232</v>
      </c>
      <c r="D4263" s="250" t="s">
        <v>244</v>
      </c>
      <c r="E4263" s="251" t="s">
        <v>8025</v>
      </c>
      <c r="F4263" s="0" t="n">
        <v>5.67</v>
      </c>
    </row>
    <row r="4264" customFormat="false" ht="15" hidden="false" customHeight="false" outlineLevel="0" collapsed="false">
      <c r="A4264" s="250" t="n">
        <v>12738</v>
      </c>
      <c r="B4264" s="250" t="s">
        <v>8026</v>
      </c>
      <c r="C4264" s="250" t="s">
        <v>232</v>
      </c>
      <c r="D4264" s="250" t="s">
        <v>244</v>
      </c>
      <c r="E4264" s="251" t="s">
        <v>8027</v>
      </c>
      <c r="F4264" s="0" t="n">
        <v>5.26</v>
      </c>
    </row>
    <row r="4265" customFormat="false" ht="15" hidden="false" customHeight="false" outlineLevel="0" collapsed="false">
      <c r="A4265" s="250" t="n">
        <v>12739</v>
      </c>
      <c r="B4265" s="250" t="s">
        <v>8028</v>
      </c>
      <c r="C4265" s="250" t="s">
        <v>232</v>
      </c>
      <c r="D4265" s="250" t="s">
        <v>244</v>
      </c>
      <c r="E4265" s="251" t="s">
        <v>8029</v>
      </c>
      <c r="F4265" s="0" t="n">
        <v>6</v>
      </c>
    </row>
    <row r="4266" customFormat="false" ht="15" hidden="false" customHeight="false" outlineLevel="0" collapsed="false">
      <c r="A4266" s="250" t="n">
        <v>12740</v>
      </c>
      <c r="B4266" s="250" t="s">
        <v>8030</v>
      </c>
      <c r="C4266" s="250" t="s">
        <v>232</v>
      </c>
      <c r="D4266" s="250" t="s">
        <v>244</v>
      </c>
      <c r="E4266" s="251" t="s">
        <v>8031</v>
      </c>
      <c r="F4266" s="0" t="n">
        <v>8.85</v>
      </c>
    </row>
    <row r="4267" customFormat="false" ht="15" hidden="false" customHeight="false" outlineLevel="0" collapsed="false">
      <c r="A4267" s="250" t="n">
        <v>6297</v>
      </c>
      <c r="B4267" s="250" t="s">
        <v>8032</v>
      </c>
      <c r="C4267" s="250" t="s">
        <v>232</v>
      </c>
      <c r="D4267" s="250" t="s">
        <v>244</v>
      </c>
      <c r="E4267" s="251" t="s">
        <v>8033</v>
      </c>
      <c r="F4267" s="0" t="n">
        <v>10.86</v>
      </c>
    </row>
    <row r="4268" customFormat="false" ht="15" hidden="false" customHeight="false" outlineLevel="0" collapsed="false">
      <c r="A4268" s="250" t="n">
        <v>6296</v>
      </c>
      <c r="B4268" s="250" t="s">
        <v>8034</v>
      </c>
      <c r="C4268" s="250" t="s">
        <v>232</v>
      </c>
      <c r="D4268" s="250" t="s">
        <v>244</v>
      </c>
      <c r="E4268" s="251" t="s">
        <v>8035</v>
      </c>
      <c r="F4268" s="0" t="n">
        <v>57.39</v>
      </c>
    </row>
    <row r="4269" customFormat="false" ht="15" hidden="false" customHeight="false" outlineLevel="0" collapsed="false">
      <c r="A4269" s="250" t="n">
        <v>6294</v>
      </c>
      <c r="B4269" s="250" t="s">
        <v>8036</v>
      </c>
      <c r="C4269" s="250" t="s">
        <v>232</v>
      </c>
      <c r="D4269" s="250" t="s">
        <v>244</v>
      </c>
      <c r="E4269" s="251" t="s">
        <v>3233</v>
      </c>
      <c r="F4269" s="0" t="n">
        <v>76.99</v>
      </c>
    </row>
    <row r="4270" customFormat="false" ht="15" hidden="false" customHeight="false" outlineLevel="0" collapsed="false">
      <c r="A4270" s="250" t="n">
        <v>6323</v>
      </c>
      <c r="B4270" s="250" t="s">
        <v>8037</v>
      </c>
      <c r="C4270" s="250" t="s">
        <v>232</v>
      </c>
      <c r="D4270" s="250" t="s">
        <v>244</v>
      </c>
      <c r="E4270" s="251" t="s">
        <v>8038</v>
      </c>
      <c r="F4270" s="0" t="n">
        <v>51.39</v>
      </c>
    </row>
    <row r="4271" customFormat="false" ht="15" hidden="false" customHeight="false" outlineLevel="0" collapsed="false">
      <c r="A4271" s="250" t="n">
        <v>6299</v>
      </c>
      <c r="B4271" s="250" t="s">
        <v>8039</v>
      </c>
      <c r="C4271" s="250" t="s">
        <v>232</v>
      </c>
      <c r="D4271" s="250" t="s">
        <v>244</v>
      </c>
      <c r="E4271" s="251" t="s">
        <v>8040</v>
      </c>
      <c r="F4271" s="0" t="n">
        <v>78.9</v>
      </c>
    </row>
    <row r="4272" customFormat="false" ht="15" hidden="false" customHeight="false" outlineLevel="0" collapsed="false">
      <c r="A4272" s="250" t="n">
        <v>6298</v>
      </c>
      <c r="B4272" s="250" t="s">
        <v>8041</v>
      </c>
      <c r="C4272" s="250" t="s">
        <v>232</v>
      </c>
      <c r="D4272" s="250" t="s">
        <v>244</v>
      </c>
      <c r="E4272" s="251" t="s">
        <v>2668</v>
      </c>
      <c r="F4272" s="0" t="n">
        <v>100.67</v>
      </c>
    </row>
    <row r="4273" customFormat="false" ht="15" hidden="false" customHeight="false" outlineLevel="0" collapsed="false">
      <c r="A4273" s="250" t="n">
        <v>6295</v>
      </c>
      <c r="B4273" s="250" t="s">
        <v>8042</v>
      </c>
      <c r="C4273" s="250" t="s">
        <v>232</v>
      </c>
      <c r="D4273" s="250" t="s">
        <v>244</v>
      </c>
      <c r="E4273" s="251" t="s">
        <v>3358</v>
      </c>
      <c r="F4273" s="0" t="n">
        <v>124.67</v>
      </c>
    </row>
    <row r="4274" customFormat="false" ht="15" hidden="false" customHeight="false" outlineLevel="0" collapsed="false">
      <c r="A4274" s="250" t="n">
        <v>6322</v>
      </c>
      <c r="B4274" s="250" t="s">
        <v>8043</v>
      </c>
      <c r="C4274" s="250" t="s">
        <v>232</v>
      </c>
      <c r="D4274" s="250" t="s">
        <v>244</v>
      </c>
      <c r="E4274" s="251" t="s">
        <v>8044</v>
      </c>
      <c r="F4274" s="0" t="n">
        <v>64.07</v>
      </c>
    </row>
    <row r="4275" customFormat="false" ht="15" hidden="false" customHeight="false" outlineLevel="0" collapsed="false">
      <c r="A4275" s="250" t="n">
        <v>6300</v>
      </c>
      <c r="B4275" s="250" t="s">
        <v>8045</v>
      </c>
      <c r="C4275" s="250" t="s">
        <v>232</v>
      </c>
      <c r="D4275" s="250" t="s">
        <v>244</v>
      </c>
      <c r="E4275" s="251" t="s">
        <v>8046</v>
      </c>
      <c r="F4275" s="0" t="n">
        <v>160.18</v>
      </c>
    </row>
    <row r="4276" customFormat="false" ht="15" hidden="false" customHeight="false" outlineLevel="0" collapsed="false">
      <c r="A4276" s="250" t="n">
        <v>6321</v>
      </c>
      <c r="B4276" s="250" t="s">
        <v>8047</v>
      </c>
      <c r="C4276" s="250" t="s">
        <v>232</v>
      </c>
      <c r="D4276" s="250" t="s">
        <v>244</v>
      </c>
      <c r="E4276" s="251" t="s">
        <v>629</v>
      </c>
      <c r="F4276" s="0" t="n">
        <v>406.18</v>
      </c>
    </row>
    <row r="4277" customFormat="false" ht="15" hidden="false" customHeight="false" outlineLevel="0" collapsed="false">
      <c r="A4277" s="250" t="n">
        <v>6301</v>
      </c>
      <c r="B4277" s="250" t="s">
        <v>8048</v>
      </c>
      <c r="C4277" s="250" t="s">
        <v>232</v>
      </c>
      <c r="D4277" s="250" t="s">
        <v>244</v>
      </c>
      <c r="E4277" s="251" t="s">
        <v>8049</v>
      </c>
      <c r="F4277" s="0" t="n">
        <v>497.72</v>
      </c>
    </row>
    <row r="4278" customFormat="false" ht="15" hidden="false" customHeight="false" outlineLevel="0" collapsed="false">
      <c r="A4278" s="250" t="n">
        <v>7105</v>
      </c>
      <c r="B4278" s="250" t="s">
        <v>8050</v>
      </c>
      <c r="C4278" s="250" t="s">
        <v>232</v>
      </c>
      <c r="D4278" s="250" t="s">
        <v>236</v>
      </c>
      <c r="E4278" s="251" t="s">
        <v>1883</v>
      </c>
      <c r="F4278" s="0" t="n">
        <v>207.66</v>
      </c>
    </row>
    <row r="4279" customFormat="false" ht="15" hidden="false" customHeight="false" outlineLevel="0" collapsed="false">
      <c r="A4279" s="250" t="n">
        <v>20183</v>
      </c>
      <c r="B4279" s="250" t="s">
        <v>8051</v>
      </c>
      <c r="C4279" s="250" t="s">
        <v>232</v>
      </c>
      <c r="D4279" s="250" t="s">
        <v>236</v>
      </c>
      <c r="E4279" s="251" t="s">
        <v>8052</v>
      </c>
      <c r="F4279" s="0" t="n">
        <v>97.25</v>
      </c>
    </row>
    <row r="4280" customFormat="false" ht="15" hidden="false" customHeight="false" outlineLevel="0" collapsed="false">
      <c r="A4280" s="250" t="n">
        <v>38448</v>
      </c>
      <c r="B4280" s="250" t="s">
        <v>8053</v>
      </c>
      <c r="C4280" s="250" t="s">
        <v>232</v>
      </c>
      <c r="D4280" s="250" t="s">
        <v>236</v>
      </c>
      <c r="E4280" s="251" t="s">
        <v>8054</v>
      </c>
      <c r="F4280" s="0" t="n">
        <v>227.69</v>
      </c>
    </row>
    <row r="4281" customFormat="false" ht="15" hidden="false" customHeight="false" outlineLevel="0" collapsed="false">
      <c r="A4281" s="250" t="n">
        <v>20182</v>
      </c>
      <c r="B4281" s="250" t="s">
        <v>8055</v>
      </c>
      <c r="C4281" s="250" t="s">
        <v>232</v>
      </c>
      <c r="D4281" s="250" t="s">
        <v>236</v>
      </c>
      <c r="E4281" s="251" t="s">
        <v>8056</v>
      </c>
      <c r="F4281" s="0" t="n">
        <v>148.74</v>
      </c>
    </row>
    <row r="4282" customFormat="false" ht="15" hidden="false" customHeight="false" outlineLevel="0" collapsed="false">
      <c r="A4282" s="250" t="n">
        <v>7119</v>
      </c>
      <c r="B4282" s="250" t="s">
        <v>8057</v>
      </c>
      <c r="C4282" s="250" t="s">
        <v>232</v>
      </c>
      <c r="D4282" s="250" t="s">
        <v>236</v>
      </c>
      <c r="E4282" s="251" t="s">
        <v>8058</v>
      </c>
      <c r="F4282" s="0" t="n">
        <v>251.72</v>
      </c>
    </row>
    <row r="4283" customFormat="false" ht="15" hidden="false" customHeight="false" outlineLevel="0" collapsed="false">
      <c r="A4283" s="250" t="n">
        <v>7120</v>
      </c>
      <c r="B4283" s="250" t="s">
        <v>8059</v>
      </c>
      <c r="C4283" s="250" t="s">
        <v>232</v>
      </c>
      <c r="D4283" s="250" t="s">
        <v>236</v>
      </c>
      <c r="E4283" s="251" t="s">
        <v>8060</v>
      </c>
      <c r="F4283" s="0" t="n">
        <v>320.37</v>
      </c>
    </row>
    <row r="4284" customFormat="false" ht="15" hidden="false" customHeight="false" outlineLevel="0" collapsed="false">
      <c r="A4284" s="250" t="n">
        <v>6319</v>
      </c>
      <c r="B4284" s="250" t="s">
        <v>8061</v>
      </c>
      <c r="C4284" s="250" t="s">
        <v>232</v>
      </c>
      <c r="D4284" s="250" t="s">
        <v>244</v>
      </c>
      <c r="E4284" s="251" t="s">
        <v>8062</v>
      </c>
      <c r="F4284" s="0" t="n">
        <v>369</v>
      </c>
    </row>
    <row r="4285" customFormat="false" ht="15" hidden="false" customHeight="false" outlineLevel="0" collapsed="false">
      <c r="A4285" s="250" t="n">
        <v>6304</v>
      </c>
      <c r="B4285" s="250" t="s">
        <v>8063</v>
      </c>
      <c r="C4285" s="250" t="s">
        <v>232</v>
      </c>
      <c r="D4285" s="250" t="s">
        <v>244</v>
      </c>
      <c r="E4285" s="251" t="s">
        <v>8062</v>
      </c>
      <c r="F4285" s="0" t="n">
        <v>439.93</v>
      </c>
    </row>
    <row r="4286" customFormat="false" ht="15" hidden="false" customHeight="false" outlineLevel="0" collapsed="false">
      <c r="A4286" s="250" t="n">
        <v>21116</v>
      </c>
      <c r="B4286" s="250" t="s">
        <v>8064</v>
      </c>
      <c r="C4286" s="250" t="s">
        <v>232</v>
      </c>
      <c r="D4286" s="250" t="s">
        <v>244</v>
      </c>
      <c r="E4286" s="251" t="s">
        <v>8065</v>
      </c>
      <c r="F4286" s="0" t="n">
        <v>488.56</v>
      </c>
    </row>
    <row r="4287" customFormat="false" ht="15" hidden="false" customHeight="false" outlineLevel="0" collapsed="false">
      <c r="A4287" s="250" t="n">
        <v>6320</v>
      </c>
      <c r="B4287" s="250" t="s">
        <v>8066</v>
      </c>
      <c r="C4287" s="250" t="s">
        <v>232</v>
      </c>
      <c r="D4287" s="250" t="s">
        <v>244</v>
      </c>
      <c r="E4287" s="251" t="s">
        <v>8067</v>
      </c>
      <c r="F4287" s="0" t="n">
        <v>1556.66</v>
      </c>
    </row>
    <row r="4288" customFormat="false" ht="15" hidden="false" customHeight="false" outlineLevel="0" collapsed="false">
      <c r="A4288" s="250" t="n">
        <v>6303</v>
      </c>
      <c r="B4288" s="250" t="s">
        <v>8068</v>
      </c>
      <c r="C4288" s="250" t="s">
        <v>232</v>
      </c>
      <c r="D4288" s="250" t="s">
        <v>244</v>
      </c>
      <c r="E4288" s="251" t="s">
        <v>8067</v>
      </c>
      <c r="F4288" s="0" t="n">
        <v>526.89</v>
      </c>
    </row>
    <row r="4289" customFormat="false" ht="15" hidden="false" customHeight="false" outlineLevel="0" collapsed="false">
      <c r="A4289" s="250" t="n">
        <v>6308</v>
      </c>
      <c r="B4289" s="250" t="s">
        <v>8069</v>
      </c>
      <c r="C4289" s="250" t="s">
        <v>232</v>
      </c>
      <c r="D4289" s="250" t="s">
        <v>244</v>
      </c>
      <c r="E4289" s="251" t="s">
        <v>8070</v>
      </c>
      <c r="F4289" s="0" t="n">
        <v>11.44</v>
      </c>
    </row>
    <row r="4290" customFormat="false" ht="15" hidden="false" customHeight="false" outlineLevel="0" collapsed="false">
      <c r="A4290" s="250" t="n">
        <v>6317</v>
      </c>
      <c r="B4290" s="250" t="s">
        <v>8071</v>
      </c>
      <c r="C4290" s="250" t="s">
        <v>232</v>
      </c>
      <c r="D4290" s="250" t="s">
        <v>244</v>
      </c>
      <c r="E4290" s="251" t="s">
        <v>8070</v>
      </c>
      <c r="F4290" s="0" t="n">
        <v>13.11</v>
      </c>
    </row>
    <row r="4291" customFormat="false" ht="15" hidden="false" customHeight="false" outlineLevel="0" collapsed="false">
      <c r="A4291" s="250" t="n">
        <v>6307</v>
      </c>
      <c r="B4291" s="250" t="s">
        <v>8072</v>
      </c>
      <c r="C4291" s="250" t="s">
        <v>232</v>
      </c>
      <c r="D4291" s="250" t="s">
        <v>244</v>
      </c>
      <c r="E4291" s="251" t="s">
        <v>8070</v>
      </c>
      <c r="F4291" s="0" t="n">
        <v>315.17</v>
      </c>
    </row>
    <row r="4292" customFormat="false" ht="15" hidden="false" customHeight="false" outlineLevel="0" collapsed="false">
      <c r="A4292" s="250" t="n">
        <v>6309</v>
      </c>
      <c r="B4292" s="250" t="s">
        <v>8073</v>
      </c>
      <c r="C4292" s="250" t="s">
        <v>232</v>
      </c>
      <c r="D4292" s="250" t="s">
        <v>244</v>
      </c>
      <c r="E4292" s="251" t="s">
        <v>8074</v>
      </c>
      <c r="F4292" s="0" t="n">
        <v>55000</v>
      </c>
    </row>
    <row r="4293" customFormat="false" ht="15" hidden="false" customHeight="false" outlineLevel="0" collapsed="false">
      <c r="A4293" s="250" t="n">
        <v>6318</v>
      </c>
      <c r="B4293" s="250" t="s">
        <v>8075</v>
      </c>
      <c r="C4293" s="250" t="s">
        <v>232</v>
      </c>
      <c r="D4293" s="250" t="s">
        <v>244</v>
      </c>
      <c r="E4293" s="251" t="s">
        <v>8076</v>
      </c>
      <c r="F4293" s="0" t="n">
        <v>67692.3</v>
      </c>
    </row>
    <row r="4294" customFormat="false" ht="15" hidden="false" customHeight="false" outlineLevel="0" collapsed="false">
      <c r="A4294" s="250" t="n">
        <v>6306</v>
      </c>
      <c r="B4294" s="250" t="s">
        <v>8077</v>
      </c>
      <c r="C4294" s="250" t="s">
        <v>232</v>
      </c>
      <c r="D4294" s="250" t="s">
        <v>244</v>
      </c>
      <c r="E4294" s="251" t="s">
        <v>8076</v>
      </c>
      <c r="F4294" s="0" t="n">
        <v>38628.76</v>
      </c>
    </row>
    <row r="4295" customFormat="false" ht="15" hidden="false" customHeight="false" outlineLevel="0" collapsed="false">
      <c r="A4295" s="250" t="n">
        <v>6305</v>
      </c>
      <c r="B4295" s="250" t="s">
        <v>8078</v>
      </c>
      <c r="C4295" s="250" t="s">
        <v>232</v>
      </c>
      <c r="D4295" s="250" t="s">
        <v>244</v>
      </c>
      <c r="E4295" s="251" t="s">
        <v>8076</v>
      </c>
      <c r="F4295" s="0" t="n">
        <v>45894.65</v>
      </c>
    </row>
    <row r="4296" customFormat="false" ht="15" hidden="false" customHeight="false" outlineLevel="0" collapsed="false">
      <c r="A4296" s="250" t="n">
        <v>6302</v>
      </c>
      <c r="B4296" s="250" t="s">
        <v>8079</v>
      </c>
      <c r="C4296" s="250" t="s">
        <v>232</v>
      </c>
      <c r="D4296" s="250" t="s">
        <v>244</v>
      </c>
      <c r="E4296" s="251" t="s">
        <v>3205</v>
      </c>
      <c r="F4296" s="0" t="n">
        <v>36513.37</v>
      </c>
    </row>
    <row r="4297" customFormat="false" ht="15" hidden="false" customHeight="false" outlineLevel="0" collapsed="false">
      <c r="A4297" s="250" t="n">
        <v>6312</v>
      </c>
      <c r="B4297" s="250" t="s">
        <v>8080</v>
      </c>
      <c r="C4297" s="250" t="s">
        <v>232</v>
      </c>
      <c r="D4297" s="250" t="s">
        <v>244</v>
      </c>
      <c r="E4297" s="251" t="s">
        <v>3776</v>
      </c>
      <c r="F4297" s="0" t="n">
        <v>76475.75</v>
      </c>
    </row>
    <row r="4298" customFormat="false" ht="15" hidden="false" customHeight="false" outlineLevel="0" collapsed="false">
      <c r="A4298" s="250" t="n">
        <v>6311</v>
      </c>
      <c r="B4298" s="250" t="s">
        <v>8081</v>
      </c>
      <c r="C4298" s="250" t="s">
        <v>232</v>
      </c>
      <c r="D4298" s="250" t="s">
        <v>244</v>
      </c>
      <c r="E4298" s="251" t="s">
        <v>3776</v>
      </c>
      <c r="F4298" s="0" t="n">
        <v>80154.68</v>
      </c>
    </row>
    <row r="4299" customFormat="false" ht="15" hidden="false" customHeight="false" outlineLevel="0" collapsed="false">
      <c r="A4299" s="250" t="n">
        <v>6310</v>
      </c>
      <c r="B4299" s="250" t="s">
        <v>8082</v>
      </c>
      <c r="C4299" s="250" t="s">
        <v>232</v>
      </c>
      <c r="D4299" s="250" t="s">
        <v>244</v>
      </c>
      <c r="E4299" s="251" t="s">
        <v>3776</v>
      </c>
      <c r="F4299" s="0" t="n">
        <v>94088.62</v>
      </c>
    </row>
    <row r="4300" customFormat="false" ht="15" hidden="false" customHeight="false" outlineLevel="0" collapsed="false">
      <c r="A4300" s="250" t="n">
        <v>6314</v>
      </c>
      <c r="B4300" s="250" t="s">
        <v>8083</v>
      </c>
      <c r="C4300" s="250" t="s">
        <v>232</v>
      </c>
      <c r="D4300" s="250" t="s">
        <v>244</v>
      </c>
      <c r="E4300" s="251" t="s">
        <v>3776</v>
      </c>
      <c r="F4300" s="0" t="n">
        <v>234.98</v>
      </c>
    </row>
    <row r="4301" customFormat="false" ht="15" hidden="false" customHeight="false" outlineLevel="0" collapsed="false">
      <c r="A4301" s="250" t="n">
        <v>6313</v>
      </c>
      <c r="B4301" s="250" t="s">
        <v>8084</v>
      </c>
      <c r="C4301" s="250" t="s">
        <v>232</v>
      </c>
      <c r="D4301" s="250" t="s">
        <v>244</v>
      </c>
      <c r="E4301" s="251" t="s">
        <v>3776</v>
      </c>
      <c r="F4301" s="0" t="n">
        <v>456.05</v>
      </c>
    </row>
    <row r="4302" customFormat="false" ht="15" hidden="false" customHeight="false" outlineLevel="0" collapsed="false">
      <c r="A4302" s="250" t="n">
        <v>6315</v>
      </c>
      <c r="B4302" s="250" t="s">
        <v>8085</v>
      </c>
      <c r="C4302" s="250" t="s">
        <v>232</v>
      </c>
      <c r="D4302" s="250" t="s">
        <v>244</v>
      </c>
      <c r="E4302" s="251" t="s">
        <v>8086</v>
      </c>
      <c r="F4302" s="0" t="n">
        <v>282.85</v>
      </c>
    </row>
    <row r="4303" customFormat="false" ht="15" hidden="false" customHeight="false" outlineLevel="0" collapsed="false">
      <c r="A4303" s="250" t="n">
        <v>6316</v>
      </c>
      <c r="B4303" s="250" t="s">
        <v>8087</v>
      </c>
      <c r="C4303" s="250" t="s">
        <v>232</v>
      </c>
      <c r="D4303" s="250" t="s">
        <v>244</v>
      </c>
      <c r="E4303" s="251" t="s">
        <v>8086</v>
      </c>
      <c r="F4303" s="0" t="n">
        <v>287.91</v>
      </c>
    </row>
    <row r="4304" customFormat="false" ht="15" hidden="false" customHeight="false" outlineLevel="0" collapsed="false">
      <c r="A4304" s="250" t="n">
        <v>38878</v>
      </c>
      <c r="B4304" s="250" t="s">
        <v>8088</v>
      </c>
      <c r="C4304" s="250" t="s">
        <v>232</v>
      </c>
      <c r="D4304" s="250" t="s">
        <v>244</v>
      </c>
      <c r="E4304" s="251" t="s">
        <v>6353</v>
      </c>
      <c r="F4304" s="0" t="n">
        <v>152.94</v>
      </c>
    </row>
    <row r="4305" customFormat="false" ht="15" hidden="false" customHeight="false" outlineLevel="0" collapsed="false">
      <c r="A4305" s="250" t="n">
        <v>38879</v>
      </c>
      <c r="B4305" s="250" t="s">
        <v>8089</v>
      </c>
      <c r="C4305" s="250" t="s">
        <v>232</v>
      </c>
      <c r="D4305" s="250" t="s">
        <v>244</v>
      </c>
      <c r="E4305" s="251" t="s">
        <v>8090</v>
      </c>
      <c r="F4305" s="0" t="n">
        <v>193.55</v>
      </c>
    </row>
    <row r="4306" customFormat="false" ht="15" hidden="false" customHeight="false" outlineLevel="0" collapsed="false">
      <c r="A4306" s="250" t="n">
        <v>38881</v>
      </c>
      <c r="B4306" s="250" t="s">
        <v>8091</v>
      </c>
      <c r="C4306" s="250" t="s">
        <v>232</v>
      </c>
      <c r="D4306" s="250" t="s">
        <v>244</v>
      </c>
      <c r="E4306" s="251" t="s">
        <v>8092</v>
      </c>
      <c r="F4306" s="0" t="n">
        <v>17.27</v>
      </c>
    </row>
    <row r="4307" customFormat="false" ht="15" hidden="false" customHeight="false" outlineLevel="0" collapsed="false">
      <c r="A4307" s="250" t="n">
        <v>38880</v>
      </c>
      <c r="B4307" s="250" t="s">
        <v>8093</v>
      </c>
      <c r="C4307" s="250" t="s">
        <v>232</v>
      </c>
      <c r="D4307" s="250" t="s">
        <v>244</v>
      </c>
      <c r="E4307" s="251" t="s">
        <v>8094</v>
      </c>
      <c r="F4307" s="0" t="n">
        <v>3055.38</v>
      </c>
    </row>
    <row r="4308" customFormat="false" ht="15" hidden="false" customHeight="false" outlineLevel="0" collapsed="false">
      <c r="A4308" s="250" t="n">
        <v>38882</v>
      </c>
      <c r="B4308" s="250" t="s">
        <v>8095</v>
      </c>
      <c r="C4308" s="250" t="s">
        <v>232</v>
      </c>
      <c r="D4308" s="250" t="s">
        <v>244</v>
      </c>
      <c r="E4308" s="251" t="s">
        <v>8096</v>
      </c>
      <c r="F4308" s="0" t="n">
        <v>15.32</v>
      </c>
    </row>
    <row r="4309" customFormat="false" ht="15" hidden="false" customHeight="false" outlineLevel="0" collapsed="false">
      <c r="A4309" s="250" t="n">
        <v>38883</v>
      </c>
      <c r="B4309" s="250" t="s">
        <v>8097</v>
      </c>
      <c r="C4309" s="250" t="s">
        <v>232</v>
      </c>
      <c r="D4309" s="250" t="s">
        <v>244</v>
      </c>
      <c r="E4309" s="251" t="s">
        <v>8098</v>
      </c>
      <c r="F4309" s="0" t="n">
        <v>23.26</v>
      </c>
    </row>
    <row r="4310" customFormat="false" ht="15" hidden="false" customHeight="false" outlineLevel="0" collapsed="false">
      <c r="A4310" s="250" t="n">
        <v>38884</v>
      </c>
      <c r="B4310" s="250" t="s">
        <v>8099</v>
      </c>
      <c r="C4310" s="250" t="s">
        <v>232</v>
      </c>
      <c r="D4310" s="250" t="s">
        <v>244</v>
      </c>
      <c r="E4310" s="251" t="s">
        <v>8100</v>
      </c>
      <c r="F4310" s="0" t="n">
        <v>2.31</v>
      </c>
    </row>
    <row r="4311" customFormat="false" ht="15" hidden="false" customHeight="false" outlineLevel="0" collapsed="false">
      <c r="A4311" s="250" t="n">
        <v>38885</v>
      </c>
      <c r="B4311" s="250" t="s">
        <v>8101</v>
      </c>
      <c r="C4311" s="250" t="s">
        <v>232</v>
      </c>
      <c r="D4311" s="250" t="s">
        <v>244</v>
      </c>
      <c r="E4311" s="251" t="s">
        <v>8102</v>
      </c>
      <c r="F4311" s="0" t="n">
        <v>3.78</v>
      </c>
    </row>
    <row r="4312" customFormat="false" ht="15" hidden="false" customHeight="false" outlineLevel="0" collapsed="false">
      <c r="A4312" s="250" t="n">
        <v>38886</v>
      </c>
      <c r="B4312" s="250" t="s">
        <v>8103</v>
      </c>
      <c r="C4312" s="250" t="s">
        <v>232</v>
      </c>
      <c r="D4312" s="250" t="s">
        <v>244</v>
      </c>
      <c r="E4312" s="251" t="s">
        <v>5040</v>
      </c>
      <c r="F4312" s="0" t="n">
        <v>6.98</v>
      </c>
    </row>
    <row r="4313" customFormat="false" ht="15" hidden="false" customHeight="false" outlineLevel="0" collapsed="false">
      <c r="A4313" s="250" t="n">
        <v>38887</v>
      </c>
      <c r="B4313" s="250" t="s">
        <v>8104</v>
      </c>
      <c r="C4313" s="250" t="s">
        <v>232</v>
      </c>
      <c r="D4313" s="250" t="s">
        <v>244</v>
      </c>
      <c r="E4313" s="251" t="s">
        <v>8105</v>
      </c>
      <c r="F4313" s="0" t="n">
        <v>23.85</v>
      </c>
    </row>
    <row r="4314" customFormat="false" ht="15" hidden="false" customHeight="false" outlineLevel="0" collapsed="false">
      <c r="A4314" s="250" t="n">
        <v>38888</v>
      </c>
      <c r="B4314" s="250" t="s">
        <v>8106</v>
      </c>
      <c r="C4314" s="250" t="s">
        <v>232</v>
      </c>
      <c r="D4314" s="250" t="s">
        <v>244</v>
      </c>
      <c r="E4314" s="251" t="s">
        <v>8107</v>
      </c>
      <c r="F4314" s="0" t="n">
        <v>30.96</v>
      </c>
    </row>
    <row r="4315" customFormat="false" ht="15" hidden="false" customHeight="false" outlineLevel="0" collapsed="false">
      <c r="A4315" s="250" t="n">
        <v>38890</v>
      </c>
      <c r="B4315" s="250" t="s">
        <v>8108</v>
      </c>
      <c r="C4315" s="250" t="s">
        <v>232</v>
      </c>
      <c r="D4315" s="250" t="s">
        <v>244</v>
      </c>
      <c r="E4315" s="251" t="s">
        <v>8109</v>
      </c>
      <c r="F4315" s="0" t="n">
        <v>50.39</v>
      </c>
    </row>
    <row r="4316" customFormat="false" ht="15" hidden="false" customHeight="false" outlineLevel="0" collapsed="false">
      <c r="A4316" s="250" t="n">
        <v>38893</v>
      </c>
      <c r="B4316" s="250" t="s">
        <v>8110</v>
      </c>
      <c r="C4316" s="250" t="s">
        <v>232</v>
      </c>
      <c r="D4316" s="250" t="s">
        <v>244</v>
      </c>
      <c r="E4316" s="251" t="s">
        <v>8111</v>
      </c>
      <c r="F4316" s="0" t="n">
        <v>121.68</v>
      </c>
    </row>
    <row r="4317" customFormat="false" ht="15" hidden="false" customHeight="false" outlineLevel="0" collapsed="false">
      <c r="A4317" s="250" t="n">
        <v>38894</v>
      </c>
      <c r="B4317" s="250" t="s">
        <v>8112</v>
      </c>
      <c r="C4317" s="250" t="s">
        <v>232</v>
      </c>
      <c r="D4317" s="250" t="s">
        <v>244</v>
      </c>
      <c r="E4317" s="251" t="s">
        <v>8113</v>
      </c>
      <c r="F4317" s="0" t="n">
        <v>148.05</v>
      </c>
    </row>
    <row r="4318" customFormat="false" ht="15" hidden="false" customHeight="false" outlineLevel="0" collapsed="false">
      <c r="A4318" s="250" t="n">
        <v>38896</v>
      </c>
      <c r="B4318" s="250" t="s">
        <v>8114</v>
      </c>
      <c r="C4318" s="250" t="s">
        <v>232</v>
      </c>
      <c r="D4318" s="250" t="s">
        <v>244</v>
      </c>
      <c r="E4318" s="251" t="s">
        <v>8115</v>
      </c>
      <c r="F4318" s="0" t="n">
        <v>911.6</v>
      </c>
    </row>
    <row r="4319" customFormat="false" ht="15" hidden="false" customHeight="false" outlineLevel="0" collapsed="false">
      <c r="A4319" s="250" t="n">
        <v>39324</v>
      </c>
      <c r="B4319" s="250" t="s">
        <v>8116</v>
      </c>
      <c r="C4319" s="250" t="s">
        <v>232</v>
      </c>
      <c r="D4319" s="250" t="s">
        <v>244</v>
      </c>
      <c r="E4319" s="251" t="s">
        <v>8117</v>
      </c>
      <c r="F4319" s="0" t="n">
        <v>4.58</v>
      </c>
    </row>
    <row r="4320" customFormat="false" ht="15" hidden="false" customHeight="false" outlineLevel="0" collapsed="false">
      <c r="A4320" s="250" t="n">
        <v>39325</v>
      </c>
      <c r="B4320" s="250" t="s">
        <v>8118</v>
      </c>
      <c r="C4320" s="250" t="s">
        <v>232</v>
      </c>
      <c r="D4320" s="250" t="s">
        <v>244</v>
      </c>
      <c r="E4320" s="251" t="s">
        <v>1675</v>
      </c>
      <c r="F4320" s="0" t="n">
        <v>9.77</v>
      </c>
    </row>
    <row r="4321" customFormat="false" ht="15" hidden="false" customHeight="false" outlineLevel="0" collapsed="false">
      <c r="A4321" s="250" t="n">
        <v>39326</v>
      </c>
      <c r="B4321" s="250" t="s">
        <v>8119</v>
      </c>
      <c r="C4321" s="250" t="s">
        <v>232</v>
      </c>
      <c r="D4321" s="250" t="s">
        <v>244</v>
      </c>
      <c r="E4321" s="251" t="s">
        <v>8120</v>
      </c>
      <c r="F4321" s="0" t="n">
        <v>16.08</v>
      </c>
    </row>
    <row r="4322" customFormat="false" ht="15" hidden="false" customHeight="false" outlineLevel="0" collapsed="false">
      <c r="A4322" s="250" t="n">
        <v>39327</v>
      </c>
      <c r="B4322" s="250" t="s">
        <v>8121</v>
      </c>
      <c r="C4322" s="250" t="s">
        <v>232</v>
      </c>
      <c r="D4322" s="250" t="s">
        <v>244</v>
      </c>
      <c r="E4322" s="251" t="s">
        <v>8122</v>
      </c>
      <c r="F4322" s="0" t="n">
        <v>36.76</v>
      </c>
    </row>
    <row r="4323" customFormat="false" ht="15" hidden="false" customHeight="false" outlineLevel="0" collapsed="false">
      <c r="A4323" s="250" t="n">
        <v>20176</v>
      </c>
      <c r="B4323" s="250" t="s">
        <v>8123</v>
      </c>
      <c r="C4323" s="250" t="s">
        <v>232</v>
      </c>
      <c r="D4323" s="250" t="s">
        <v>236</v>
      </c>
      <c r="E4323" s="251" t="s">
        <v>8124</v>
      </c>
      <c r="F4323" s="0" t="n">
        <v>47.36</v>
      </c>
    </row>
    <row r="4324" customFormat="false" ht="15" hidden="false" customHeight="false" outlineLevel="0" collapsed="false">
      <c r="A4324" s="250" t="n">
        <v>11378</v>
      </c>
      <c r="B4324" s="250" t="s">
        <v>8125</v>
      </c>
      <c r="C4324" s="250" t="s">
        <v>232</v>
      </c>
      <c r="D4324" s="250" t="s">
        <v>244</v>
      </c>
      <c r="E4324" s="251" t="s">
        <v>8126</v>
      </c>
      <c r="F4324" s="0" t="n">
        <v>93.61</v>
      </c>
    </row>
    <row r="4325" customFormat="false" ht="15" hidden="false" customHeight="false" outlineLevel="0" collapsed="false">
      <c r="A4325" s="250" t="n">
        <v>11379</v>
      </c>
      <c r="B4325" s="250" t="s">
        <v>8127</v>
      </c>
      <c r="C4325" s="250" t="s">
        <v>232</v>
      </c>
      <c r="D4325" s="250" t="s">
        <v>244</v>
      </c>
      <c r="E4325" s="251" t="s">
        <v>8128</v>
      </c>
      <c r="F4325" s="0" t="n">
        <v>266.48</v>
      </c>
    </row>
    <row r="4326" customFormat="false" ht="15" hidden="false" customHeight="false" outlineLevel="0" collapsed="false">
      <c r="A4326" s="250" t="n">
        <v>11493</v>
      </c>
      <c r="B4326" s="250" t="s">
        <v>8129</v>
      </c>
      <c r="C4326" s="250" t="s">
        <v>232</v>
      </c>
      <c r="D4326" s="250" t="s">
        <v>244</v>
      </c>
      <c r="E4326" s="251" t="s">
        <v>8130</v>
      </c>
      <c r="F4326" s="0" t="n">
        <v>416.93</v>
      </c>
    </row>
    <row r="4327" customFormat="false" ht="15" hidden="false" customHeight="false" outlineLevel="0" collapsed="false">
      <c r="A4327" s="250" t="n">
        <v>42717</v>
      </c>
      <c r="B4327" s="250" t="s">
        <v>8131</v>
      </c>
      <c r="C4327" s="250" t="s">
        <v>232</v>
      </c>
      <c r="D4327" s="250" t="s">
        <v>244</v>
      </c>
      <c r="E4327" s="251" t="s">
        <v>8132</v>
      </c>
      <c r="F4327" s="0" t="n">
        <v>25.15</v>
      </c>
    </row>
    <row r="4328" customFormat="false" ht="15" hidden="false" customHeight="false" outlineLevel="0" collapsed="false">
      <c r="A4328" s="250" t="n">
        <v>42718</v>
      </c>
      <c r="B4328" s="250" t="s">
        <v>8133</v>
      </c>
      <c r="C4328" s="250" t="s">
        <v>232</v>
      </c>
      <c r="D4328" s="250" t="s">
        <v>244</v>
      </c>
      <c r="E4328" s="251" t="s">
        <v>8134</v>
      </c>
      <c r="F4328" s="0" t="n">
        <v>19.85</v>
      </c>
    </row>
    <row r="4329" customFormat="false" ht="15" hidden="false" customHeight="false" outlineLevel="0" collapsed="false">
      <c r="A4329" s="250" t="n">
        <v>7106</v>
      </c>
      <c r="B4329" s="250" t="s">
        <v>8135</v>
      </c>
      <c r="C4329" s="250" t="s">
        <v>232</v>
      </c>
      <c r="D4329" s="250" t="s">
        <v>236</v>
      </c>
      <c r="E4329" s="251" t="s">
        <v>8136</v>
      </c>
      <c r="F4329" s="0" t="n">
        <v>5.66</v>
      </c>
    </row>
    <row r="4330" customFormat="false" ht="15" hidden="false" customHeight="false" outlineLevel="0" collapsed="false">
      <c r="A4330" s="250" t="n">
        <v>7104</v>
      </c>
      <c r="B4330" s="250" t="s">
        <v>8137</v>
      </c>
      <c r="C4330" s="250" t="s">
        <v>232</v>
      </c>
      <c r="D4330" s="250" t="s">
        <v>236</v>
      </c>
      <c r="E4330" s="251" t="s">
        <v>6605</v>
      </c>
      <c r="F4330" s="0" t="n">
        <v>12.97</v>
      </c>
    </row>
    <row r="4331" customFormat="false" ht="15" hidden="false" customHeight="false" outlineLevel="0" collapsed="false">
      <c r="A4331" s="250" t="n">
        <v>7136</v>
      </c>
      <c r="B4331" s="250" t="s">
        <v>8138</v>
      </c>
      <c r="C4331" s="250" t="s">
        <v>232</v>
      </c>
      <c r="D4331" s="250" t="s">
        <v>236</v>
      </c>
      <c r="E4331" s="251" t="s">
        <v>8139</v>
      </c>
      <c r="F4331" s="0" t="n">
        <v>75.66</v>
      </c>
    </row>
    <row r="4332" customFormat="false" ht="15" hidden="false" customHeight="false" outlineLevel="0" collapsed="false">
      <c r="A4332" s="250" t="n">
        <v>7128</v>
      </c>
      <c r="B4332" s="250" t="s">
        <v>8140</v>
      </c>
      <c r="C4332" s="250" t="s">
        <v>232</v>
      </c>
      <c r="D4332" s="250" t="s">
        <v>236</v>
      </c>
      <c r="E4332" s="251" t="s">
        <v>8141</v>
      </c>
      <c r="F4332" s="0" t="n">
        <v>39.84</v>
      </c>
    </row>
    <row r="4333" customFormat="false" ht="15" hidden="false" customHeight="false" outlineLevel="0" collapsed="false">
      <c r="A4333" s="250" t="n">
        <v>7108</v>
      </c>
      <c r="B4333" s="250" t="s">
        <v>8142</v>
      </c>
      <c r="C4333" s="250" t="s">
        <v>232</v>
      </c>
      <c r="D4333" s="250" t="s">
        <v>236</v>
      </c>
      <c r="E4333" s="251" t="s">
        <v>8143</v>
      </c>
      <c r="F4333" s="0" t="n">
        <v>8.06</v>
      </c>
    </row>
    <row r="4334" customFormat="false" ht="15" hidden="false" customHeight="false" outlineLevel="0" collapsed="false">
      <c r="A4334" s="250" t="n">
        <v>7129</v>
      </c>
      <c r="B4334" s="250" t="s">
        <v>8144</v>
      </c>
      <c r="C4334" s="250" t="s">
        <v>232</v>
      </c>
      <c r="D4334" s="250" t="s">
        <v>236</v>
      </c>
      <c r="E4334" s="251" t="s">
        <v>8145</v>
      </c>
      <c r="F4334" s="0" t="n">
        <v>101.33</v>
      </c>
    </row>
    <row r="4335" customFormat="false" ht="15" hidden="false" customHeight="false" outlineLevel="0" collapsed="false">
      <c r="A4335" s="250" t="n">
        <v>7130</v>
      </c>
      <c r="B4335" s="250" t="s">
        <v>8146</v>
      </c>
      <c r="C4335" s="250" t="s">
        <v>232</v>
      </c>
      <c r="D4335" s="250" t="s">
        <v>236</v>
      </c>
      <c r="E4335" s="251" t="s">
        <v>8147</v>
      </c>
      <c r="F4335" s="0" t="n">
        <v>186.82</v>
      </c>
    </row>
    <row r="4336" customFormat="false" ht="15" hidden="false" customHeight="false" outlineLevel="0" collapsed="false">
      <c r="A4336" s="250" t="n">
        <v>7131</v>
      </c>
      <c r="B4336" s="250" t="s">
        <v>8148</v>
      </c>
      <c r="C4336" s="250" t="s">
        <v>232</v>
      </c>
      <c r="D4336" s="250" t="s">
        <v>236</v>
      </c>
      <c r="E4336" s="251" t="s">
        <v>8149</v>
      </c>
      <c r="F4336" s="0" t="n">
        <v>266.87</v>
      </c>
    </row>
    <row r="4337" customFormat="false" ht="15" hidden="false" customHeight="false" outlineLevel="0" collapsed="false">
      <c r="A4337" s="250" t="n">
        <v>7132</v>
      </c>
      <c r="B4337" s="250" t="s">
        <v>8150</v>
      </c>
      <c r="C4337" s="250" t="s">
        <v>232</v>
      </c>
      <c r="D4337" s="250" t="s">
        <v>236</v>
      </c>
      <c r="E4337" s="251" t="s">
        <v>8151</v>
      </c>
      <c r="F4337" s="0" t="n">
        <v>625.51</v>
      </c>
    </row>
    <row r="4338" customFormat="false" ht="15" hidden="false" customHeight="false" outlineLevel="0" collapsed="false">
      <c r="A4338" s="250" t="n">
        <v>7133</v>
      </c>
      <c r="B4338" s="250" t="s">
        <v>8152</v>
      </c>
      <c r="C4338" s="250" t="s">
        <v>232</v>
      </c>
      <c r="D4338" s="250" t="s">
        <v>236</v>
      </c>
      <c r="E4338" s="251" t="s">
        <v>8153</v>
      </c>
      <c r="F4338" s="0" t="n">
        <v>24.61</v>
      </c>
    </row>
    <row r="4339" customFormat="false" ht="15" hidden="false" customHeight="false" outlineLevel="0" collapsed="false">
      <c r="A4339" s="250" t="n">
        <v>37420</v>
      </c>
      <c r="B4339" s="250" t="s">
        <v>8154</v>
      </c>
      <c r="C4339" s="250" t="s">
        <v>232</v>
      </c>
      <c r="D4339" s="250" t="s">
        <v>244</v>
      </c>
      <c r="E4339" s="251" t="s">
        <v>8155</v>
      </c>
      <c r="F4339" s="0" t="n">
        <v>32.4</v>
      </c>
    </row>
    <row r="4340" customFormat="false" ht="15" hidden="false" customHeight="false" outlineLevel="0" collapsed="false">
      <c r="A4340" s="250" t="n">
        <v>37421</v>
      </c>
      <c r="B4340" s="250" t="s">
        <v>8156</v>
      </c>
      <c r="C4340" s="250" t="s">
        <v>232</v>
      </c>
      <c r="D4340" s="250" t="s">
        <v>244</v>
      </c>
      <c r="E4340" s="251" t="s">
        <v>6920</v>
      </c>
      <c r="F4340" s="0" t="n">
        <v>152.23</v>
      </c>
    </row>
    <row r="4341" customFormat="false" ht="15" hidden="false" customHeight="false" outlineLevel="0" collapsed="false">
      <c r="A4341" s="250" t="n">
        <v>37422</v>
      </c>
      <c r="B4341" s="250" t="s">
        <v>8157</v>
      </c>
      <c r="C4341" s="250" t="s">
        <v>232</v>
      </c>
      <c r="D4341" s="250" t="s">
        <v>244</v>
      </c>
      <c r="E4341" s="251" t="s">
        <v>8158</v>
      </c>
      <c r="F4341" s="0" t="n">
        <v>18.49</v>
      </c>
    </row>
    <row r="4342" customFormat="false" ht="15" hidden="false" customHeight="false" outlineLevel="0" collapsed="false">
      <c r="A4342" s="250" t="n">
        <v>37443</v>
      </c>
      <c r="B4342" s="250" t="s">
        <v>8159</v>
      </c>
      <c r="C4342" s="250" t="s">
        <v>232</v>
      </c>
      <c r="D4342" s="250" t="s">
        <v>244</v>
      </c>
      <c r="E4342" s="251" t="s">
        <v>8160</v>
      </c>
      <c r="F4342" s="0" t="n">
        <v>6.47</v>
      </c>
    </row>
    <row r="4343" customFormat="false" ht="15" hidden="false" customHeight="false" outlineLevel="0" collapsed="false">
      <c r="A4343" s="250" t="n">
        <v>37444</v>
      </c>
      <c r="B4343" s="250" t="s">
        <v>8161</v>
      </c>
      <c r="C4343" s="250" t="s">
        <v>232</v>
      </c>
      <c r="D4343" s="250" t="s">
        <v>244</v>
      </c>
      <c r="E4343" s="251" t="s">
        <v>8162</v>
      </c>
      <c r="F4343" s="0" t="n">
        <v>4.44</v>
      </c>
    </row>
    <row r="4344" customFormat="false" ht="15" hidden="false" customHeight="false" outlineLevel="0" collapsed="false">
      <c r="A4344" s="250" t="n">
        <v>37445</v>
      </c>
      <c r="B4344" s="250" t="s">
        <v>8163</v>
      </c>
      <c r="C4344" s="250" t="s">
        <v>232</v>
      </c>
      <c r="D4344" s="250" t="s">
        <v>244</v>
      </c>
      <c r="E4344" s="251" t="s">
        <v>8164</v>
      </c>
      <c r="F4344" s="0" t="n">
        <v>29.55</v>
      </c>
    </row>
    <row r="4345" customFormat="false" ht="15" hidden="false" customHeight="false" outlineLevel="0" collapsed="false">
      <c r="A4345" s="250" t="n">
        <v>37446</v>
      </c>
      <c r="B4345" s="250" t="s">
        <v>8165</v>
      </c>
      <c r="C4345" s="250" t="s">
        <v>232</v>
      </c>
      <c r="D4345" s="250" t="s">
        <v>244</v>
      </c>
      <c r="E4345" s="251" t="s">
        <v>8166</v>
      </c>
      <c r="F4345" s="0" t="n">
        <v>29.55</v>
      </c>
    </row>
    <row r="4346" customFormat="false" ht="15" hidden="false" customHeight="false" outlineLevel="0" collapsed="false">
      <c r="A4346" s="250" t="n">
        <v>37447</v>
      </c>
      <c r="B4346" s="250" t="s">
        <v>8167</v>
      </c>
      <c r="C4346" s="250" t="s">
        <v>232</v>
      </c>
      <c r="D4346" s="250" t="s">
        <v>244</v>
      </c>
      <c r="E4346" s="251" t="s">
        <v>8168</v>
      </c>
      <c r="F4346" s="0" t="n">
        <v>22.38</v>
      </c>
    </row>
    <row r="4347" customFormat="false" ht="15" hidden="false" customHeight="false" outlineLevel="0" collapsed="false">
      <c r="A4347" s="250" t="n">
        <v>37448</v>
      </c>
      <c r="B4347" s="250" t="s">
        <v>8169</v>
      </c>
      <c r="C4347" s="250" t="s">
        <v>232</v>
      </c>
      <c r="D4347" s="250" t="s">
        <v>244</v>
      </c>
      <c r="E4347" s="251" t="s">
        <v>774</v>
      </c>
      <c r="F4347" s="0" t="n">
        <v>15.22</v>
      </c>
    </row>
    <row r="4348" customFormat="false" ht="15" hidden="false" customHeight="false" outlineLevel="0" collapsed="false">
      <c r="A4348" s="250" t="n">
        <v>37440</v>
      </c>
      <c r="B4348" s="250" t="s">
        <v>8170</v>
      </c>
      <c r="C4348" s="250" t="s">
        <v>232</v>
      </c>
      <c r="D4348" s="250" t="s">
        <v>244</v>
      </c>
      <c r="E4348" s="251" t="s">
        <v>8171</v>
      </c>
      <c r="F4348" s="0" t="n">
        <v>15.22</v>
      </c>
    </row>
    <row r="4349" customFormat="false" ht="15" hidden="false" customHeight="false" outlineLevel="0" collapsed="false">
      <c r="A4349" s="250" t="n">
        <v>37441</v>
      </c>
      <c r="B4349" s="250" t="s">
        <v>8172</v>
      </c>
      <c r="C4349" s="250" t="s">
        <v>232</v>
      </c>
      <c r="D4349" s="250" t="s">
        <v>244</v>
      </c>
      <c r="E4349" s="251" t="s">
        <v>8171</v>
      </c>
      <c r="F4349" s="0" t="n">
        <v>81.77</v>
      </c>
    </row>
    <row r="4350" customFormat="false" ht="15" hidden="false" customHeight="false" outlineLevel="0" collapsed="false">
      <c r="A4350" s="250" t="n">
        <v>37442</v>
      </c>
      <c r="B4350" s="250" t="s">
        <v>8173</v>
      </c>
      <c r="C4350" s="250" t="s">
        <v>232</v>
      </c>
      <c r="D4350" s="250" t="s">
        <v>244</v>
      </c>
      <c r="E4350" s="251" t="s">
        <v>8174</v>
      </c>
      <c r="F4350" s="0" t="n">
        <v>81.77</v>
      </c>
    </row>
    <row r="4351" customFormat="false" ht="15" hidden="false" customHeight="false" outlineLevel="0" collapsed="false">
      <c r="A4351" s="250" t="n">
        <v>38017</v>
      </c>
      <c r="B4351" s="250" t="s">
        <v>8175</v>
      </c>
      <c r="C4351" s="250" t="s">
        <v>232</v>
      </c>
      <c r="D4351" s="250" t="s">
        <v>244</v>
      </c>
      <c r="E4351" s="251" t="s">
        <v>1631</v>
      </c>
      <c r="F4351" s="0" t="n">
        <v>81.77</v>
      </c>
    </row>
    <row r="4352" customFormat="false" ht="15" hidden="false" customHeight="false" outlineLevel="0" collapsed="false">
      <c r="A4352" s="250" t="n">
        <v>38018</v>
      </c>
      <c r="B4352" s="250" t="s">
        <v>8176</v>
      </c>
      <c r="C4352" s="250" t="s">
        <v>232</v>
      </c>
      <c r="D4352" s="250" t="s">
        <v>244</v>
      </c>
      <c r="E4352" s="251" t="s">
        <v>6332</v>
      </c>
      <c r="F4352" s="0" t="n">
        <v>84.15</v>
      </c>
    </row>
    <row r="4353" customFormat="false" ht="15" hidden="false" customHeight="false" outlineLevel="0" collapsed="false">
      <c r="A4353" s="250" t="n">
        <v>39895</v>
      </c>
      <c r="B4353" s="250" t="s">
        <v>8177</v>
      </c>
      <c r="C4353" s="250" t="s">
        <v>232</v>
      </c>
      <c r="D4353" s="250" t="s">
        <v>244</v>
      </c>
      <c r="E4353" s="251" t="s">
        <v>8178</v>
      </c>
      <c r="F4353" s="0" t="n">
        <v>44.11</v>
      </c>
    </row>
    <row r="4354" customFormat="false" ht="15" hidden="false" customHeight="false" outlineLevel="0" collapsed="false">
      <c r="A4354" s="250" t="n">
        <v>39896</v>
      </c>
      <c r="B4354" s="250" t="s">
        <v>8179</v>
      </c>
      <c r="C4354" s="250" t="s">
        <v>232</v>
      </c>
      <c r="D4354" s="250" t="s">
        <v>244</v>
      </c>
      <c r="E4354" s="251" t="s">
        <v>8180</v>
      </c>
      <c r="F4354" s="0" t="n">
        <v>44.11</v>
      </c>
    </row>
    <row r="4355" customFormat="false" ht="15" hidden="false" customHeight="false" outlineLevel="0" collapsed="false">
      <c r="A4355" s="250" t="n">
        <v>38873</v>
      </c>
      <c r="B4355" s="250" t="s">
        <v>8181</v>
      </c>
      <c r="C4355" s="250" t="s">
        <v>232</v>
      </c>
      <c r="D4355" s="250" t="s">
        <v>244</v>
      </c>
      <c r="E4355" s="251" t="s">
        <v>1595</v>
      </c>
      <c r="F4355" s="0" t="n">
        <v>44.11</v>
      </c>
    </row>
    <row r="4356" customFormat="false" ht="15" hidden="false" customHeight="false" outlineLevel="0" collapsed="false">
      <c r="A4356" s="250" t="n">
        <v>38874</v>
      </c>
      <c r="B4356" s="250" t="s">
        <v>8182</v>
      </c>
      <c r="C4356" s="250" t="s">
        <v>232</v>
      </c>
      <c r="D4356" s="250" t="s">
        <v>244</v>
      </c>
      <c r="E4356" s="251" t="s">
        <v>8183</v>
      </c>
      <c r="F4356" s="0" t="n">
        <v>9.35</v>
      </c>
    </row>
    <row r="4357" customFormat="false" ht="15" hidden="false" customHeight="false" outlineLevel="0" collapsed="false">
      <c r="A4357" s="250" t="n">
        <v>38875</v>
      </c>
      <c r="B4357" s="250" t="s">
        <v>8184</v>
      </c>
      <c r="C4357" s="250" t="s">
        <v>232</v>
      </c>
      <c r="D4357" s="250" t="s">
        <v>244</v>
      </c>
      <c r="E4357" s="251" t="s">
        <v>8185</v>
      </c>
      <c r="F4357" s="0" t="n">
        <v>117.63</v>
      </c>
    </row>
    <row r="4358" customFormat="false" ht="15" hidden="false" customHeight="false" outlineLevel="0" collapsed="false">
      <c r="A4358" s="250" t="n">
        <v>38876</v>
      </c>
      <c r="B4358" s="250" t="s">
        <v>8186</v>
      </c>
      <c r="C4358" s="250" t="s">
        <v>232</v>
      </c>
      <c r="D4358" s="250" t="s">
        <v>244</v>
      </c>
      <c r="E4358" s="251" t="s">
        <v>8187</v>
      </c>
      <c r="F4358" s="0" t="n">
        <v>117.63</v>
      </c>
    </row>
    <row r="4359" customFormat="false" ht="15" hidden="false" customHeight="false" outlineLevel="0" collapsed="false">
      <c r="A4359" s="250" t="n">
        <v>39000</v>
      </c>
      <c r="B4359" s="250" t="s">
        <v>8188</v>
      </c>
      <c r="C4359" s="250" t="s">
        <v>232</v>
      </c>
      <c r="D4359" s="250" t="s">
        <v>244</v>
      </c>
      <c r="E4359" s="251" t="s">
        <v>8189</v>
      </c>
      <c r="F4359" s="0" t="n">
        <v>117.63</v>
      </c>
    </row>
    <row r="4360" customFormat="false" ht="15" hidden="false" customHeight="false" outlineLevel="0" collapsed="false">
      <c r="A4360" s="250" t="n">
        <v>38674</v>
      </c>
      <c r="B4360" s="250" t="s">
        <v>8190</v>
      </c>
      <c r="C4360" s="250" t="s">
        <v>232</v>
      </c>
      <c r="D4360" s="250" t="s">
        <v>244</v>
      </c>
      <c r="E4360" s="251" t="s">
        <v>8191</v>
      </c>
      <c r="F4360" s="0" t="n">
        <v>117.63</v>
      </c>
    </row>
    <row r="4361" customFormat="false" ht="15" hidden="false" customHeight="false" outlineLevel="0" collapsed="false">
      <c r="A4361" s="250" t="n">
        <v>38911</v>
      </c>
      <c r="B4361" s="250" t="s">
        <v>8192</v>
      </c>
      <c r="C4361" s="250" t="s">
        <v>232</v>
      </c>
      <c r="D4361" s="250" t="s">
        <v>244</v>
      </c>
      <c r="E4361" s="251" t="s">
        <v>8193</v>
      </c>
      <c r="F4361" s="0" t="n">
        <v>117.63</v>
      </c>
    </row>
    <row r="4362" customFormat="false" ht="15" hidden="false" customHeight="false" outlineLevel="0" collapsed="false">
      <c r="A4362" s="250" t="n">
        <v>38912</v>
      </c>
      <c r="B4362" s="250" t="s">
        <v>8194</v>
      </c>
      <c r="C4362" s="250" t="s">
        <v>232</v>
      </c>
      <c r="D4362" s="250" t="s">
        <v>244</v>
      </c>
      <c r="E4362" s="251" t="s">
        <v>1849</v>
      </c>
      <c r="F4362" s="0" t="n">
        <v>222.72</v>
      </c>
    </row>
    <row r="4363" customFormat="false" ht="15" hidden="false" customHeight="false" outlineLevel="0" collapsed="false">
      <c r="A4363" s="250" t="n">
        <v>38019</v>
      </c>
      <c r="B4363" s="250" t="s">
        <v>8195</v>
      </c>
      <c r="C4363" s="250" t="s">
        <v>232</v>
      </c>
      <c r="D4363" s="250" t="s">
        <v>244</v>
      </c>
      <c r="E4363" s="251" t="s">
        <v>8196</v>
      </c>
      <c r="F4363" s="0" t="n">
        <v>222.72</v>
      </c>
    </row>
    <row r="4364" customFormat="false" ht="15" hidden="false" customHeight="false" outlineLevel="0" collapsed="false">
      <c r="A4364" s="250" t="n">
        <v>38020</v>
      </c>
      <c r="B4364" s="250" t="s">
        <v>8197</v>
      </c>
      <c r="C4364" s="250" t="s">
        <v>232</v>
      </c>
      <c r="D4364" s="250" t="s">
        <v>244</v>
      </c>
      <c r="E4364" s="251" t="s">
        <v>6332</v>
      </c>
      <c r="F4364" s="0" t="n">
        <v>14.42</v>
      </c>
    </row>
    <row r="4365" customFormat="false" ht="15" hidden="false" customHeight="false" outlineLevel="0" collapsed="false">
      <c r="A4365" s="250" t="n">
        <v>38454</v>
      </c>
      <c r="B4365" s="250" t="s">
        <v>8198</v>
      </c>
      <c r="C4365" s="250" t="s">
        <v>232</v>
      </c>
      <c r="D4365" s="250" t="s">
        <v>244</v>
      </c>
      <c r="E4365" s="251" t="s">
        <v>2966</v>
      </c>
      <c r="F4365" s="0" t="n">
        <v>27.04</v>
      </c>
    </row>
    <row r="4366" customFormat="false" ht="15" hidden="false" customHeight="false" outlineLevel="0" collapsed="false">
      <c r="A4366" s="250" t="n">
        <v>38455</v>
      </c>
      <c r="B4366" s="250" t="s">
        <v>8199</v>
      </c>
      <c r="C4366" s="250" t="s">
        <v>232</v>
      </c>
      <c r="D4366" s="250" t="s">
        <v>244</v>
      </c>
      <c r="E4366" s="251" t="s">
        <v>8200</v>
      </c>
      <c r="F4366" s="0" t="n">
        <v>14.15</v>
      </c>
    </row>
    <row r="4367" customFormat="false" ht="15" hidden="false" customHeight="false" outlineLevel="0" collapsed="false">
      <c r="A4367" s="250" t="n">
        <v>38462</v>
      </c>
      <c r="B4367" s="250" t="s">
        <v>8201</v>
      </c>
      <c r="C4367" s="250" t="s">
        <v>232</v>
      </c>
      <c r="D4367" s="250" t="s">
        <v>244</v>
      </c>
      <c r="E4367" s="251" t="s">
        <v>8202</v>
      </c>
      <c r="F4367" s="0" t="n">
        <v>14.83</v>
      </c>
    </row>
    <row r="4368" customFormat="false" ht="15" hidden="false" customHeight="false" outlineLevel="0" collapsed="false">
      <c r="A4368" s="250" t="n">
        <v>36362</v>
      </c>
      <c r="B4368" s="250" t="s">
        <v>8203</v>
      </c>
      <c r="C4368" s="250" t="s">
        <v>232</v>
      </c>
      <c r="D4368" s="250" t="s">
        <v>244</v>
      </c>
      <c r="E4368" s="251" t="s">
        <v>1281</v>
      </c>
      <c r="F4368" s="0" t="n">
        <v>15.35</v>
      </c>
    </row>
    <row r="4369" customFormat="false" ht="15" hidden="false" customHeight="false" outlineLevel="0" collapsed="false">
      <c r="A4369" s="250" t="n">
        <v>36298</v>
      </c>
      <c r="B4369" s="250" t="s">
        <v>8204</v>
      </c>
      <c r="C4369" s="250" t="s">
        <v>232</v>
      </c>
      <c r="D4369" s="250" t="s">
        <v>244</v>
      </c>
      <c r="E4369" s="251" t="s">
        <v>2228</v>
      </c>
      <c r="F4369" s="0" t="n">
        <v>22.71</v>
      </c>
    </row>
    <row r="4370" customFormat="false" ht="15" hidden="false" customHeight="false" outlineLevel="0" collapsed="false">
      <c r="A4370" s="250" t="n">
        <v>38456</v>
      </c>
      <c r="B4370" s="250" t="s">
        <v>8205</v>
      </c>
      <c r="C4370" s="250" t="s">
        <v>232</v>
      </c>
      <c r="D4370" s="250" t="s">
        <v>244</v>
      </c>
      <c r="E4370" s="251" t="s">
        <v>691</v>
      </c>
      <c r="F4370" s="0" t="n">
        <v>24.65</v>
      </c>
    </row>
    <row r="4371" customFormat="false" ht="15" hidden="false" customHeight="false" outlineLevel="0" collapsed="false">
      <c r="A4371" s="250" t="n">
        <v>38457</v>
      </c>
      <c r="B4371" s="250" t="s">
        <v>8206</v>
      </c>
      <c r="C4371" s="250" t="s">
        <v>232</v>
      </c>
      <c r="D4371" s="250" t="s">
        <v>244</v>
      </c>
      <c r="E4371" s="251" t="s">
        <v>3530</v>
      </c>
      <c r="F4371" s="0" t="n">
        <v>23.85</v>
      </c>
    </row>
    <row r="4372" customFormat="false" ht="15" hidden="false" customHeight="false" outlineLevel="0" collapsed="false">
      <c r="A4372" s="250" t="n">
        <v>38458</v>
      </c>
      <c r="B4372" s="250" t="s">
        <v>8207</v>
      </c>
      <c r="C4372" s="250" t="s">
        <v>232</v>
      </c>
      <c r="D4372" s="250" t="s">
        <v>244</v>
      </c>
      <c r="E4372" s="251" t="s">
        <v>8208</v>
      </c>
      <c r="F4372" s="0" t="n">
        <v>25.74</v>
      </c>
    </row>
    <row r="4373" customFormat="false" ht="15" hidden="false" customHeight="false" outlineLevel="0" collapsed="false">
      <c r="A4373" s="250" t="n">
        <v>38459</v>
      </c>
      <c r="B4373" s="250" t="s">
        <v>8209</v>
      </c>
      <c r="C4373" s="250" t="s">
        <v>232</v>
      </c>
      <c r="D4373" s="250" t="s">
        <v>244</v>
      </c>
      <c r="E4373" s="251" t="s">
        <v>8210</v>
      </c>
      <c r="F4373" s="0" t="n">
        <v>23.12</v>
      </c>
    </row>
    <row r="4374" customFormat="false" ht="15" hidden="false" customHeight="false" outlineLevel="0" collapsed="false">
      <c r="A4374" s="250" t="n">
        <v>38460</v>
      </c>
      <c r="B4374" s="250" t="s">
        <v>8211</v>
      </c>
      <c r="C4374" s="250" t="s">
        <v>232</v>
      </c>
      <c r="D4374" s="250" t="s">
        <v>244</v>
      </c>
      <c r="E4374" s="251" t="s">
        <v>8212</v>
      </c>
      <c r="F4374" s="0" t="n">
        <v>27.48</v>
      </c>
    </row>
    <row r="4375" customFormat="false" ht="15" hidden="false" customHeight="false" outlineLevel="0" collapsed="false">
      <c r="A4375" s="250" t="n">
        <v>38461</v>
      </c>
      <c r="B4375" s="250" t="s">
        <v>8213</v>
      </c>
      <c r="C4375" s="250" t="s">
        <v>232</v>
      </c>
      <c r="D4375" s="250" t="s">
        <v>244</v>
      </c>
      <c r="E4375" s="251" t="s">
        <v>8214</v>
      </c>
      <c r="F4375" s="0" t="n">
        <v>40.85</v>
      </c>
    </row>
    <row r="4376" customFormat="false" ht="15" hidden="false" customHeight="false" outlineLevel="0" collapsed="false">
      <c r="A4376" s="250" t="n">
        <v>7094</v>
      </c>
      <c r="B4376" s="250" t="s">
        <v>8215</v>
      </c>
      <c r="C4376" s="250" t="s">
        <v>232</v>
      </c>
      <c r="D4376" s="250" t="s">
        <v>236</v>
      </c>
      <c r="E4376" s="251" t="s">
        <v>3494</v>
      </c>
      <c r="F4376" s="0" t="n">
        <v>32.85</v>
      </c>
    </row>
    <row r="4377" customFormat="false" ht="15" hidden="false" customHeight="false" outlineLevel="0" collapsed="false">
      <c r="A4377" s="250" t="n">
        <v>7116</v>
      </c>
      <c r="B4377" s="250" t="s">
        <v>8216</v>
      </c>
      <c r="C4377" s="250" t="s">
        <v>232</v>
      </c>
      <c r="D4377" s="250" t="s">
        <v>236</v>
      </c>
      <c r="E4377" s="251" t="s">
        <v>346</v>
      </c>
      <c r="F4377" s="0" t="n">
        <v>41.72</v>
      </c>
    </row>
    <row r="4378" customFormat="false" ht="15" hidden="false" customHeight="false" outlineLevel="0" collapsed="false">
      <c r="A4378" s="250" t="n">
        <v>7118</v>
      </c>
      <c r="B4378" s="250" t="s">
        <v>8217</v>
      </c>
      <c r="C4378" s="250" t="s">
        <v>232</v>
      </c>
      <c r="D4378" s="250" t="s">
        <v>236</v>
      </c>
      <c r="E4378" s="251" t="s">
        <v>8218</v>
      </c>
      <c r="F4378" s="0" t="n">
        <v>42.55</v>
      </c>
    </row>
    <row r="4379" customFormat="false" ht="15" hidden="false" customHeight="false" outlineLevel="0" collapsed="false">
      <c r="A4379" s="250" t="n">
        <v>7117</v>
      </c>
      <c r="B4379" s="250" t="s">
        <v>8219</v>
      </c>
      <c r="C4379" s="250" t="s">
        <v>232</v>
      </c>
      <c r="D4379" s="250" t="s">
        <v>236</v>
      </c>
      <c r="E4379" s="251" t="s">
        <v>8220</v>
      </c>
      <c r="F4379" s="0" t="n">
        <v>5.13</v>
      </c>
    </row>
    <row r="4380" customFormat="false" ht="15" hidden="false" customHeight="false" outlineLevel="0" collapsed="false">
      <c r="A4380" s="250" t="n">
        <v>7098</v>
      </c>
      <c r="B4380" s="250" t="s">
        <v>8221</v>
      </c>
      <c r="C4380" s="250" t="s">
        <v>232</v>
      </c>
      <c r="D4380" s="250" t="s">
        <v>236</v>
      </c>
      <c r="E4380" s="251" t="s">
        <v>8222</v>
      </c>
      <c r="F4380" s="0" t="n">
        <v>7.76</v>
      </c>
    </row>
    <row r="4381" customFormat="false" ht="15" hidden="false" customHeight="false" outlineLevel="0" collapsed="false">
      <c r="A4381" s="250" t="n">
        <v>7110</v>
      </c>
      <c r="B4381" s="250" t="s">
        <v>8223</v>
      </c>
      <c r="C4381" s="250" t="s">
        <v>232</v>
      </c>
      <c r="D4381" s="250" t="s">
        <v>236</v>
      </c>
      <c r="E4381" s="251" t="s">
        <v>8224</v>
      </c>
      <c r="F4381" s="0" t="n">
        <v>19.98</v>
      </c>
    </row>
    <row r="4382" customFormat="false" ht="15" hidden="false" customHeight="false" outlineLevel="0" collapsed="false">
      <c r="A4382" s="250" t="n">
        <v>7123</v>
      </c>
      <c r="B4382" s="250" t="s">
        <v>8225</v>
      </c>
      <c r="C4382" s="250" t="s">
        <v>232</v>
      </c>
      <c r="D4382" s="250" t="s">
        <v>236</v>
      </c>
      <c r="E4382" s="251" t="s">
        <v>3612</v>
      </c>
      <c r="F4382" s="0" t="n">
        <v>30.28</v>
      </c>
    </row>
    <row r="4383" customFormat="false" ht="15" hidden="false" customHeight="false" outlineLevel="0" collapsed="false">
      <c r="A4383" s="250" t="n">
        <v>7121</v>
      </c>
      <c r="B4383" s="250" t="s">
        <v>8226</v>
      </c>
      <c r="C4383" s="250" t="s">
        <v>232</v>
      </c>
      <c r="D4383" s="250" t="s">
        <v>236</v>
      </c>
      <c r="E4383" s="251" t="s">
        <v>5348</v>
      </c>
      <c r="F4383" s="0" t="n">
        <v>27.92</v>
      </c>
    </row>
    <row r="4384" customFormat="false" ht="15" hidden="false" customHeight="false" outlineLevel="0" collapsed="false">
      <c r="A4384" s="250" t="n">
        <v>7137</v>
      </c>
      <c r="B4384" s="250" t="s">
        <v>8227</v>
      </c>
      <c r="C4384" s="250" t="s">
        <v>232</v>
      </c>
      <c r="D4384" s="250" t="s">
        <v>236</v>
      </c>
      <c r="E4384" s="251" t="s">
        <v>4810</v>
      </c>
      <c r="F4384" s="0" t="n">
        <v>69.2</v>
      </c>
    </row>
    <row r="4385" customFormat="false" ht="15" hidden="false" customHeight="false" outlineLevel="0" collapsed="false">
      <c r="A4385" s="250" t="n">
        <v>7122</v>
      </c>
      <c r="B4385" s="250" t="s">
        <v>8228</v>
      </c>
      <c r="C4385" s="250" t="s">
        <v>232</v>
      </c>
      <c r="D4385" s="250" t="s">
        <v>236</v>
      </c>
      <c r="E4385" s="251" t="s">
        <v>8229</v>
      </c>
      <c r="F4385" s="0" t="n">
        <v>58.47</v>
      </c>
    </row>
    <row r="4386" customFormat="false" ht="15" hidden="false" customHeight="false" outlineLevel="0" collapsed="false">
      <c r="A4386" s="250" t="n">
        <v>7114</v>
      </c>
      <c r="B4386" s="250" t="s">
        <v>8230</v>
      </c>
      <c r="C4386" s="250" t="s">
        <v>232</v>
      </c>
      <c r="D4386" s="250" t="s">
        <v>236</v>
      </c>
      <c r="E4386" s="251" t="s">
        <v>8231</v>
      </c>
      <c r="F4386" s="0" t="n">
        <v>33.72</v>
      </c>
    </row>
    <row r="4387" customFormat="false" ht="15" hidden="false" customHeight="false" outlineLevel="0" collapsed="false">
      <c r="A4387" s="250" t="n">
        <v>7109</v>
      </c>
      <c r="B4387" s="250" t="s">
        <v>8232</v>
      </c>
      <c r="C4387" s="250" t="s">
        <v>232</v>
      </c>
      <c r="D4387" s="250" t="s">
        <v>236</v>
      </c>
      <c r="E4387" s="251" t="s">
        <v>8233</v>
      </c>
      <c r="F4387" s="0" t="n">
        <v>305.87</v>
      </c>
    </row>
    <row r="4388" customFormat="false" ht="15" hidden="false" customHeight="false" outlineLevel="0" collapsed="false">
      <c r="A4388" s="250" t="n">
        <v>7135</v>
      </c>
      <c r="B4388" s="250" t="s">
        <v>8234</v>
      </c>
      <c r="C4388" s="250" t="s">
        <v>232</v>
      </c>
      <c r="D4388" s="250" t="s">
        <v>236</v>
      </c>
      <c r="E4388" s="251" t="s">
        <v>8235</v>
      </c>
      <c r="F4388" s="0" t="n">
        <v>339.58</v>
      </c>
    </row>
    <row r="4389" customFormat="false" ht="15" hidden="false" customHeight="false" outlineLevel="0" collapsed="false">
      <c r="A4389" s="250" t="n">
        <v>37947</v>
      </c>
      <c r="B4389" s="250" t="s">
        <v>8236</v>
      </c>
      <c r="C4389" s="250" t="s">
        <v>232</v>
      </c>
      <c r="D4389" s="250" t="s">
        <v>236</v>
      </c>
      <c r="E4389" s="251" t="s">
        <v>8237</v>
      </c>
      <c r="F4389" s="0" t="n">
        <v>105.31</v>
      </c>
    </row>
    <row r="4390" customFormat="false" ht="15" hidden="false" customHeight="false" outlineLevel="0" collapsed="false">
      <c r="A4390" s="250" t="n">
        <v>7103</v>
      </c>
      <c r="B4390" s="250" t="s">
        <v>8238</v>
      </c>
      <c r="C4390" s="250" t="s">
        <v>232</v>
      </c>
      <c r="D4390" s="250" t="s">
        <v>236</v>
      </c>
      <c r="E4390" s="251" t="s">
        <v>8143</v>
      </c>
      <c r="F4390" s="0" t="n">
        <v>2.19</v>
      </c>
    </row>
    <row r="4391" customFormat="false" ht="15" hidden="false" customHeight="false" outlineLevel="0" collapsed="false">
      <c r="A4391" s="250" t="n">
        <v>40419</v>
      </c>
      <c r="B4391" s="250" t="s">
        <v>8239</v>
      </c>
      <c r="C4391" s="250" t="s">
        <v>232</v>
      </c>
      <c r="D4391" s="250" t="s">
        <v>244</v>
      </c>
      <c r="E4391" s="251" t="s">
        <v>2512</v>
      </c>
      <c r="F4391" s="0" t="n">
        <v>4.13</v>
      </c>
    </row>
    <row r="4392" customFormat="false" ht="15" hidden="false" customHeight="false" outlineLevel="0" collapsed="false">
      <c r="A4392" s="250" t="n">
        <v>40420</v>
      </c>
      <c r="B4392" s="250" t="s">
        <v>8240</v>
      </c>
      <c r="C4392" s="250" t="s">
        <v>232</v>
      </c>
      <c r="D4392" s="250" t="s">
        <v>244</v>
      </c>
      <c r="E4392" s="251" t="s">
        <v>6008</v>
      </c>
      <c r="F4392" s="0" t="n">
        <v>6.76</v>
      </c>
    </row>
    <row r="4393" customFormat="false" ht="15" hidden="false" customHeight="false" outlineLevel="0" collapsed="false">
      <c r="A4393" s="250" t="n">
        <v>40421</v>
      </c>
      <c r="B4393" s="250" t="s">
        <v>8241</v>
      </c>
      <c r="C4393" s="250" t="s">
        <v>232</v>
      </c>
      <c r="D4393" s="250" t="s">
        <v>244</v>
      </c>
      <c r="E4393" s="251" t="s">
        <v>6696</v>
      </c>
      <c r="F4393" s="0" t="n">
        <v>7.24</v>
      </c>
    </row>
    <row r="4394" customFormat="false" ht="15" hidden="false" customHeight="false" outlineLevel="0" collapsed="false">
      <c r="A4394" s="250" t="n">
        <v>7126</v>
      </c>
      <c r="B4394" s="250" t="s">
        <v>8242</v>
      </c>
      <c r="C4394" s="250" t="s">
        <v>232</v>
      </c>
      <c r="D4394" s="250" t="s">
        <v>236</v>
      </c>
      <c r="E4394" s="251" t="s">
        <v>8243</v>
      </c>
      <c r="F4394" s="0" t="n">
        <v>6.01</v>
      </c>
    </row>
    <row r="4395" customFormat="false" ht="15" hidden="false" customHeight="false" outlineLevel="0" collapsed="false">
      <c r="A4395" s="250" t="n">
        <v>38905</v>
      </c>
      <c r="B4395" s="250" t="s">
        <v>8244</v>
      </c>
      <c r="C4395" s="250" t="s">
        <v>232</v>
      </c>
      <c r="D4395" s="250" t="s">
        <v>244</v>
      </c>
      <c r="E4395" s="251" t="s">
        <v>3006</v>
      </c>
      <c r="F4395" s="0" t="n">
        <v>9.81</v>
      </c>
    </row>
    <row r="4396" customFormat="false" ht="15" hidden="false" customHeight="false" outlineLevel="0" collapsed="false">
      <c r="A4396" s="250" t="n">
        <v>38907</v>
      </c>
      <c r="B4396" s="250" t="s">
        <v>8245</v>
      </c>
      <c r="C4396" s="250" t="s">
        <v>232</v>
      </c>
      <c r="D4396" s="250" t="s">
        <v>244</v>
      </c>
      <c r="E4396" s="251" t="s">
        <v>8246</v>
      </c>
      <c r="F4396" s="0" t="n">
        <v>12.03</v>
      </c>
    </row>
    <row r="4397" customFormat="false" ht="15" hidden="false" customHeight="false" outlineLevel="0" collapsed="false">
      <c r="A4397" s="250" t="n">
        <v>38908</v>
      </c>
      <c r="B4397" s="250" t="s">
        <v>8247</v>
      </c>
      <c r="C4397" s="250" t="s">
        <v>232</v>
      </c>
      <c r="D4397" s="250" t="s">
        <v>244</v>
      </c>
      <c r="E4397" s="251" t="s">
        <v>1407</v>
      </c>
      <c r="F4397" s="0" t="n">
        <v>33.42</v>
      </c>
    </row>
    <row r="4398" customFormat="false" ht="15" hidden="false" customHeight="false" outlineLevel="0" collapsed="false">
      <c r="A4398" s="250" t="n">
        <v>38909</v>
      </c>
      <c r="B4398" s="250" t="s">
        <v>8248</v>
      </c>
      <c r="C4398" s="250" t="s">
        <v>232</v>
      </c>
      <c r="D4398" s="250" t="s">
        <v>244</v>
      </c>
      <c r="E4398" s="251" t="s">
        <v>8249</v>
      </c>
      <c r="F4398" s="0" t="n">
        <v>51.91</v>
      </c>
    </row>
    <row r="4399" customFormat="false" ht="15" hidden="false" customHeight="false" outlineLevel="0" collapsed="false">
      <c r="A4399" s="250" t="n">
        <v>38910</v>
      </c>
      <c r="B4399" s="250" t="s">
        <v>8250</v>
      </c>
      <c r="C4399" s="250" t="s">
        <v>232</v>
      </c>
      <c r="D4399" s="250" t="s">
        <v>244</v>
      </c>
      <c r="E4399" s="251" t="s">
        <v>4025</v>
      </c>
      <c r="F4399" s="0" t="n">
        <v>36.49</v>
      </c>
    </row>
    <row r="4400" customFormat="false" ht="15" hidden="false" customHeight="false" outlineLevel="0" collapsed="false">
      <c r="A4400" s="250" t="n">
        <v>38897</v>
      </c>
      <c r="B4400" s="250" t="s">
        <v>8251</v>
      </c>
      <c r="C4400" s="250" t="s">
        <v>232</v>
      </c>
      <c r="D4400" s="250" t="s">
        <v>244</v>
      </c>
      <c r="E4400" s="251" t="s">
        <v>474</v>
      </c>
      <c r="F4400" s="0" t="n">
        <v>49.87</v>
      </c>
    </row>
    <row r="4401" customFormat="false" ht="15" hidden="false" customHeight="false" outlineLevel="0" collapsed="false">
      <c r="A4401" s="250" t="n">
        <v>38899</v>
      </c>
      <c r="B4401" s="250" t="s">
        <v>8252</v>
      </c>
      <c r="C4401" s="250" t="s">
        <v>232</v>
      </c>
      <c r="D4401" s="250" t="s">
        <v>244</v>
      </c>
      <c r="E4401" s="251" t="s">
        <v>4960</v>
      </c>
      <c r="F4401" s="0" t="n">
        <v>46.68</v>
      </c>
    </row>
    <row r="4402" customFormat="false" ht="15" hidden="false" customHeight="false" outlineLevel="0" collapsed="false">
      <c r="A4402" s="250" t="n">
        <v>38900</v>
      </c>
      <c r="B4402" s="250" t="s">
        <v>8253</v>
      </c>
      <c r="C4402" s="250" t="s">
        <v>232</v>
      </c>
      <c r="D4402" s="250" t="s">
        <v>244</v>
      </c>
      <c r="E4402" s="251" t="s">
        <v>1685</v>
      </c>
      <c r="F4402" s="0" t="n">
        <v>135.46</v>
      </c>
    </row>
    <row r="4403" customFormat="false" ht="15" hidden="false" customHeight="false" outlineLevel="0" collapsed="false">
      <c r="A4403" s="250" t="n">
        <v>38901</v>
      </c>
      <c r="B4403" s="250" t="s">
        <v>8254</v>
      </c>
      <c r="C4403" s="250" t="s">
        <v>232</v>
      </c>
      <c r="D4403" s="250" t="s">
        <v>244</v>
      </c>
      <c r="E4403" s="251" t="s">
        <v>8255</v>
      </c>
      <c r="F4403" s="0" t="n">
        <v>137.75</v>
      </c>
    </row>
    <row r="4404" customFormat="false" ht="15" hidden="false" customHeight="false" outlineLevel="0" collapsed="false">
      <c r="A4404" s="250" t="n">
        <v>38904</v>
      </c>
      <c r="B4404" s="250" t="s">
        <v>8256</v>
      </c>
      <c r="C4404" s="250" t="s">
        <v>232</v>
      </c>
      <c r="D4404" s="250" t="s">
        <v>244</v>
      </c>
      <c r="E4404" s="251" t="s">
        <v>8257</v>
      </c>
      <c r="F4404" s="0" t="n">
        <v>208.8</v>
      </c>
    </row>
    <row r="4405" customFormat="false" ht="15" hidden="false" customHeight="false" outlineLevel="0" collapsed="false">
      <c r="A4405" s="250" t="n">
        <v>38903</v>
      </c>
      <c r="B4405" s="250" t="s">
        <v>8258</v>
      </c>
      <c r="C4405" s="250" t="s">
        <v>232</v>
      </c>
      <c r="D4405" s="250" t="s">
        <v>244</v>
      </c>
      <c r="E4405" s="251" t="s">
        <v>8259</v>
      </c>
      <c r="F4405" s="0" t="n">
        <v>227.62</v>
      </c>
    </row>
    <row r="4406" customFormat="false" ht="15" hidden="false" customHeight="false" outlineLevel="0" collapsed="false">
      <c r="A4406" s="250" t="n">
        <v>7091</v>
      </c>
      <c r="B4406" s="250" t="s">
        <v>8260</v>
      </c>
      <c r="C4406" s="250" t="s">
        <v>232</v>
      </c>
      <c r="D4406" s="250" t="s">
        <v>236</v>
      </c>
      <c r="E4406" s="251" t="s">
        <v>8261</v>
      </c>
      <c r="F4406" s="0" t="n">
        <v>231.19</v>
      </c>
    </row>
    <row r="4407" customFormat="false" ht="15" hidden="false" customHeight="false" outlineLevel="0" collapsed="false">
      <c r="A4407" s="250" t="n">
        <v>11655</v>
      </c>
      <c r="B4407" s="250" t="s">
        <v>8262</v>
      </c>
      <c r="C4407" s="250" t="s">
        <v>232</v>
      </c>
      <c r="D4407" s="250" t="s">
        <v>236</v>
      </c>
      <c r="E4407" s="251" t="s">
        <v>1536</v>
      </c>
      <c r="F4407" s="0" t="n">
        <v>317.11</v>
      </c>
    </row>
    <row r="4408" customFormat="false" ht="15" hidden="false" customHeight="false" outlineLevel="0" collapsed="false">
      <c r="A4408" s="250" t="n">
        <v>11656</v>
      </c>
      <c r="B4408" s="250" t="s">
        <v>8263</v>
      </c>
      <c r="C4408" s="250" t="s">
        <v>232</v>
      </c>
      <c r="D4408" s="250" t="s">
        <v>236</v>
      </c>
      <c r="E4408" s="251" t="s">
        <v>8264</v>
      </c>
      <c r="F4408" s="0" t="n">
        <v>107.51</v>
      </c>
    </row>
    <row r="4409" customFormat="false" ht="15" hidden="false" customHeight="false" outlineLevel="0" collapsed="false">
      <c r="A4409" s="250" t="n">
        <v>37948</v>
      </c>
      <c r="B4409" s="250" t="s">
        <v>8265</v>
      </c>
      <c r="C4409" s="250" t="s">
        <v>232</v>
      </c>
      <c r="D4409" s="250" t="s">
        <v>236</v>
      </c>
      <c r="E4409" s="251" t="s">
        <v>4372</v>
      </c>
      <c r="F4409" s="0" t="n">
        <v>107.51</v>
      </c>
    </row>
    <row r="4410" customFormat="false" ht="15" hidden="false" customHeight="false" outlineLevel="0" collapsed="false">
      <c r="A4410" s="250" t="n">
        <v>7097</v>
      </c>
      <c r="B4410" s="250" t="s">
        <v>8266</v>
      </c>
      <c r="C4410" s="250" t="s">
        <v>232</v>
      </c>
      <c r="D4410" s="250" t="s">
        <v>236</v>
      </c>
      <c r="E4410" s="251" t="s">
        <v>5350</v>
      </c>
      <c r="F4410" s="0" t="n">
        <v>129.49</v>
      </c>
    </row>
    <row r="4411" customFormat="false" ht="15" hidden="false" customHeight="false" outlineLevel="0" collapsed="false">
      <c r="A4411" s="250" t="n">
        <v>11657</v>
      </c>
      <c r="B4411" s="250" t="s">
        <v>8267</v>
      </c>
      <c r="C4411" s="250" t="s">
        <v>232</v>
      </c>
      <c r="D4411" s="250" t="s">
        <v>236</v>
      </c>
      <c r="E4411" s="251" t="s">
        <v>4793</v>
      </c>
      <c r="F4411" s="0" t="n">
        <v>7.29</v>
      </c>
    </row>
    <row r="4412" customFormat="false" ht="15" hidden="false" customHeight="false" outlineLevel="0" collapsed="false">
      <c r="A4412" s="250" t="n">
        <v>11658</v>
      </c>
      <c r="B4412" s="250" t="s">
        <v>8268</v>
      </c>
      <c r="C4412" s="250" t="s">
        <v>232</v>
      </c>
      <c r="D4412" s="250" t="s">
        <v>236</v>
      </c>
      <c r="E4412" s="251" t="s">
        <v>8269</v>
      </c>
      <c r="F4412" s="0" t="n">
        <v>8.04</v>
      </c>
    </row>
    <row r="4413" customFormat="false" ht="15" hidden="false" customHeight="false" outlineLevel="0" collapsed="false">
      <c r="A4413" s="250" t="n">
        <v>7146</v>
      </c>
      <c r="B4413" s="250" t="s">
        <v>8270</v>
      </c>
      <c r="C4413" s="250" t="s">
        <v>232</v>
      </c>
      <c r="D4413" s="250" t="s">
        <v>236</v>
      </c>
      <c r="E4413" s="251" t="s">
        <v>8271</v>
      </c>
      <c r="F4413" s="0" t="n">
        <v>33.11</v>
      </c>
    </row>
    <row r="4414" customFormat="false" ht="15" hidden="false" customHeight="false" outlineLevel="0" collapsed="false">
      <c r="A4414" s="250" t="n">
        <v>7138</v>
      </c>
      <c r="B4414" s="250" t="s">
        <v>8272</v>
      </c>
      <c r="C4414" s="250" t="s">
        <v>232</v>
      </c>
      <c r="D4414" s="250" t="s">
        <v>236</v>
      </c>
      <c r="E4414" s="251" t="s">
        <v>4021</v>
      </c>
      <c r="F4414" s="0" t="n">
        <v>48.53</v>
      </c>
    </row>
    <row r="4415" customFormat="false" ht="15" hidden="false" customHeight="false" outlineLevel="0" collapsed="false">
      <c r="A4415" s="250" t="n">
        <v>7139</v>
      </c>
      <c r="B4415" s="250" t="s">
        <v>8273</v>
      </c>
      <c r="C4415" s="250" t="s">
        <v>232</v>
      </c>
      <c r="D4415" s="250" t="s">
        <v>236</v>
      </c>
      <c r="E4415" s="251" t="s">
        <v>4343</v>
      </c>
      <c r="F4415" s="0" t="n">
        <v>12.79</v>
      </c>
    </row>
    <row r="4416" customFormat="false" ht="15" hidden="false" customHeight="false" outlineLevel="0" collapsed="false">
      <c r="A4416" s="250" t="n">
        <v>7140</v>
      </c>
      <c r="B4416" s="250" t="s">
        <v>8274</v>
      </c>
      <c r="C4416" s="250" t="s">
        <v>232</v>
      </c>
      <c r="D4416" s="250" t="s">
        <v>236</v>
      </c>
      <c r="E4416" s="251" t="s">
        <v>2325</v>
      </c>
      <c r="F4416" s="0" t="n">
        <v>15.56</v>
      </c>
    </row>
    <row r="4417" customFormat="false" ht="15" hidden="false" customHeight="false" outlineLevel="0" collapsed="false">
      <c r="A4417" s="250" t="n">
        <v>7141</v>
      </c>
      <c r="B4417" s="250" t="s">
        <v>8275</v>
      </c>
      <c r="C4417" s="250" t="s">
        <v>232</v>
      </c>
      <c r="D4417" s="250" t="s">
        <v>236</v>
      </c>
      <c r="E4417" s="251" t="s">
        <v>8276</v>
      </c>
      <c r="F4417" s="0" t="n">
        <v>27.5</v>
      </c>
    </row>
    <row r="4418" customFormat="false" ht="15" hidden="false" customHeight="false" outlineLevel="0" collapsed="false">
      <c r="A4418" s="250" t="n">
        <v>7143</v>
      </c>
      <c r="B4418" s="250" t="s">
        <v>8277</v>
      </c>
      <c r="C4418" s="250" t="s">
        <v>232</v>
      </c>
      <c r="D4418" s="250" t="s">
        <v>236</v>
      </c>
      <c r="E4418" s="251" t="s">
        <v>8278</v>
      </c>
      <c r="F4418" s="0" t="n">
        <v>37</v>
      </c>
    </row>
    <row r="4419" customFormat="false" ht="15" hidden="false" customHeight="false" outlineLevel="0" collapsed="false">
      <c r="A4419" s="250" t="n">
        <v>7144</v>
      </c>
      <c r="B4419" s="250" t="s">
        <v>8279</v>
      </c>
      <c r="C4419" s="250" t="s">
        <v>232</v>
      </c>
      <c r="D4419" s="250" t="s">
        <v>236</v>
      </c>
      <c r="E4419" s="251" t="s">
        <v>8280</v>
      </c>
      <c r="F4419" s="0" t="n">
        <v>26.85</v>
      </c>
    </row>
    <row r="4420" customFormat="false" ht="15" hidden="false" customHeight="false" outlineLevel="0" collapsed="false">
      <c r="A4420" s="250" t="n">
        <v>7145</v>
      </c>
      <c r="B4420" s="250" t="s">
        <v>8281</v>
      </c>
      <c r="C4420" s="250" t="s">
        <v>232</v>
      </c>
      <c r="D4420" s="250" t="s">
        <v>236</v>
      </c>
      <c r="E4420" s="251" t="s">
        <v>8282</v>
      </c>
      <c r="F4420" s="0" t="n">
        <v>25.36</v>
      </c>
    </row>
    <row r="4421" customFormat="false" ht="15" hidden="false" customHeight="false" outlineLevel="0" collapsed="false">
      <c r="A4421" s="250" t="n">
        <v>7142</v>
      </c>
      <c r="B4421" s="250" t="s">
        <v>8283</v>
      </c>
      <c r="C4421" s="250" t="s">
        <v>232</v>
      </c>
      <c r="D4421" s="250" t="s">
        <v>236</v>
      </c>
      <c r="E4421" s="251" t="s">
        <v>8284</v>
      </c>
      <c r="F4421" s="0" t="n">
        <v>45.88</v>
      </c>
    </row>
    <row r="4422" customFormat="false" ht="15" hidden="false" customHeight="false" outlineLevel="0" collapsed="false">
      <c r="A4422" s="250" t="n">
        <v>3593</v>
      </c>
      <c r="B4422" s="250" t="s">
        <v>8285</v>
      </c>
      <c r="C4422" s="250" t="s">
        <v>232</v>
      </c>
      <c r="D4422" s="250" t="s">
        <v>244</v>
      </c>
      <c r="E4422" s="251" t="s">
        <v>8286</v>
      </c>
      <c r="F4422" s="0" t="n">
        <v>58.31</v>
      </c>
    </row>
    <row r="4423" customFormat="false" ht="15" hidden="false" customHeight="false" outlineLevel="0" collapsed="false">
      <c r="A4423" s="250" t="n">
        <v>3588</v>
      </c>
      <c r="B4423" s="250" t="s">
        <v>8287</v>
      </c>
      <c r="C4423" s="250" t="s">
        <v>232</v>
      </c>
      <c r="D4423" s="250" t="s">
        <v>244</v>
      </c>
      <c r="E4423" s="251" t="s">
        <v>8288</v>
      </c>
      <c r="F4423" s="0" t="n">
        <v>6.35</v>
      </c>
    </row>
    <row r="4424" customFormat="false" ht="15" hidden="false" customHeight="false" outlineLevel="0" collapsed="false">
      <c r="A4424" s="250" t="n">
        <v>3585</v>
      </c>
      <c r="B4424" s="250" t="s">
        <v>8289</v>
      </c>
      <c r="C4424" s="250" t="s">
        <v>232</v>
      </c>
      <c r="D4424" s="250" t="s">
        <v>244</v>
      </c>
      <c r="E4424" s="251" t="s">
        <v>8290</v>
      </c>
      <c r="F4424" s="0" t="n">
        <v>8.04</v>
      </c>
    </row>
    <row r="4425" customFormat="false" ht="15" hidden="false" customHeight="false" outlineLevel="0" collapsed="false">
      <c r="A4425" s="250" t="n">
        <v>3587</v>
      </c>
      <c r="B4425" s="250" t="s">
        <v>8291</v>
      </c>
      <c r="C4425" s="250" t="s">
        <v>232</v>
      </c>
      <c r="D4425" s="250" t="s">
        <v>244</v>
      </c>
      <c r="E4425" s="251" t="s">
        <v>8292</v>
      </c>
      <c r="F4425" s="0" t="n">
        <v>4.9</v>
      </c>
    </row>
    <row r="4426" customFormat="false" ht="15" hidden="false" customHeight="false" outlineLevel="0" collapsed="false">
      <c r="A4426" s="250" t="n">
        <v>3590</v>
      </c>
      <c r="B4426" s="250" t="s">
        <v>8293</v>
      </c>
      <c r="C4426" s="250" t="s">
        <v>232</v>
      </c>
      <c r="D4426" s="250" t="s">
        <v>244</v>
      </c>
      <c r="E4426" s="251" t="s">
        <v>8294</v>
      </c>
      <c r="F4426" s="0" t="n">
        <v>4.48</v>
      </c>
    </row>
    <row r="4427" customFormat="false" ht="15" hidden="false" customHeight="false" outlineLevel="0" collapsed="false">
      <c r="A4427" s="250" t="n">
        <v>3589</v>
      </c>
      <c r="B4427" s="250" t="s">
        <v>8295</v>
      </c>
      <c r="C4427" s="250" t="s">
        <v>232</v>
      </c>
      <c r="D4427" s="250" t="s">
        <v>244</v>
      </c>
      <c r="E4427" s="251" t="s">
        <v>8296</v>
      </c>
      <c r="F4427" s="0" t="n">
        <v>126.61</v>
      </c>
    </row>
    <row r="4428" customFormat="false" ht="15" hidden="false" customHeight="false" outlineLevel="0" collapsed="false">
      <c r="A4428" s="250" t="n">
        <v>3586</v>
      </c>
      <c r="B4428" s="250" t="s">
        <v>8297</v>
      </c>
      <c r="C4428" s="250" t="s">
        <v>232</v>
      </c>
      <c r="D4428" s="250" t="s">
        <v>244</v>
      </c>
      <c r="E4428" s="251" t="s">
        <v>4493</v>
      </c>
      <c r="F4428" s="0" t="n">
        <v>1.93</v>
      </c>
    </row>
    <row r="4429" customFormat="false" ht="15" hidden="false" customHeight="false" outlineLevel="0" collapsed="false">
      <c r="A4429" s="250" t="n">
        <v>3592</v>
      </c>
      <c r="B4429" s="250" t="s">
        <v>8298</v>
      </c>
      <c r="C4429" s="250" t="s">
        <v>232</v>
      </c>
      <c r="D4429" s="250" t="s">
        <v>244</v>
      </c>
      <c r="E4429" s="251" t="s">
        <v>8299</v>
      </c>
      <c r="F4429" s="0" t="n">
        <v>2.86</v>
      </c>
    </row>
    <row r="4430" customFormat="false" ht="15" hidden="false" customHeight="false" outlineLevel="0" collapsed="false">
      <c r="A4430" s="250" t="n">
        <v>3591</v>
      </c>
      <c r="B4430" s="250" t="s">
        <v>8300</v>
      </c>
      <c r="C4430" s="250" t="s">
        <v>232</v>
      </c>
      <c r="D4430" s="250" t="s">
        <v>244</v>
      </c>
      <c r="E4430" s="251" t="s">
        <v>8301</v>
      </c>
      <c r="F4430" s="0" t="n">
        <v>4.66</v>
      </c>
    </row>
    <row r="4431" customFormat="false" ht="15" hidden="false" customHeight="false" outlineLevel="0" collapsed="false">
      <c r="A4431" s="250" t="n">
        <v>40396</v>
      </c>
      <c r="B4431" s="250" t="s">
        <v>8302</v>
      </c>
      <c r="C4431" s="250" t="s">
        <v>232</v>
      </c>
      <c r="D4431" s="250" t="s">
        <v>244</v>
      </c>
      <c r="E4431" s="251" t="s">
        <v>8303</v>
      </c>
      <c r="F4431" s="0" t="n">
        <v>10.5</v>
      </c>
    </row>
    <row r="4432" customFormat="false" ht="15" hidden="false" customHeight="false" outlineLevel="0" collapsed="false">
      <c r="A4432" s="250" t="n">
        <v>40395</v>
      </c>
      <c r="B4432" s="250" t="s">
        <v>8304</v>
      </c>
      <c r="C4432" s="250" t="s">
        <v>232</v>
      </c>
      <c r="D4432" s="250" t="s">
        <v>244</v>
      </c>
      <c r="E4432" s="251" t="s">
        <v>8305</v>
      </c>
      <c r="F4432" s="0" t="n">
        <v>14.07</v>
      </c>
    </row>
    <row r="4433" customFormat="false" ht="15" hidden="false" customHeight="false" outlineLevel="0" collapsed="false">
      <c r="A4433" s="250" t="n">
        <v>40392</v>
      </c>
      <c r="B4433" s="250" t="s">
        <v>8306</v>
      </c>
      <c r="C4433" s="250" t="s">
        <v>232</v>
      </c>
      <c r="D4433" s="250" t="s">
        <v>244</v>
      </c>
      <c r="E4433" s="251" t="s">
        <v>8307</v>
      </c>
      <c r="F4433" s="0" t="n">
        <v>24.83</v>
      </c>
    </row>
    <row r="4434" customFormat="false" ht="15" hidden="false" customHeight="false" outlineLevel="0" collapsed="false">
      <c r="A4434" s="250" t="n">
        <v>40394</v>
      </c>
      <c r="B4434" s="250" t="s">
        <v>8308</v>
      </c>
      <c r="C4434" s="250" t="s">
        <v>232</v>
      </c>
      <c r="D4434" s="250" t="s">
        <v>244</v>
      </c>
      <c r="E4434" s="251" t="s">
        <v>8309</v>
      </c>
      <c r="F4434" s="0" t="n">
        <v>51.87</v>
      </c>
    </row>
    <row r="4435" customFormat="false" ht="15" hidden="false" customHeight="false" outlineLevel="0" collapsed="false">
      <c r="A4435" s="250" t="n">
        <v>40398</v>
      </c>
      <c r="B4435" s="250" t="s">
        <v>8310</v>
      </c>
      <c r="C4435" s="250" t="s">
        <v>232</v>
      </c>
      <c r="D4435" s="250" t="s">
        <v>244</v>
      </c>
      <c r="E4435" s="251" t="s">
        <v>8311</v>
      </c>
      <c r="F4435" s="0" t="n">
        <v>79.12</v>
      </c>
    </row>
    <row r="4436" customFormat="false" ht="15" hidden="false" customHeight="false" outlineLevel="0" collapsed="false">
      <c r="A4436" s="250" t="n">
        <v>40397</v>
      </c>
      <c r="B4436" s="250" t="s">
        <v>8312</v>
      </c>
      <c r="C4436" s="250" t="s">
        <v>232</v>
      </c>
      <c r="D4436" s="250" t="s">
        <v>244</v>
      </c>
      <c r="E4436" s="251" t="s">
        <v>8313</v>
      </c>
      <c r="F4436" s="0" t="n">
        <v>7.58</v>
      </c>
    </row>
    <row r="4437" customFormat="false" ht="15" hidden="false" customHeight="false" outlineLevel="0" collapsed="false">
      <c r="A4437" s="250" t="n">
        <v>40393</v>
      </c>
      <c r="B4437" s="250" t="s">
        <v>8314</v>
      </c>
      <c r="C4437" s="250" t="s">
        <v>232</v>
      </c>
      <c r="D4437" s="250" t="s">
        <v>244</v>
      </c>
      <c r="E4437" s="251" t="s">
        <v>8315</v>
      </c>
      <c r="F4437" s="0" t="n">
        <v>2.08</v>
      </c>
    </row>
    <row r="4438" customFormat="false" ht="15" hidden="false" customHeight="false" outlineLevel="0" collapsed="false">
      <c r="A4438" s="250" t="n">
        <v>40399</v>
      </c>
      <c r="B4438" s="250" t="s">
        <v>8316</v>
      </c>
      <c r="C4438" s="250" t="s">
        <v>232</v>
      </c>
      <c r="D4438" s="250" t="s">
        <v>244</v>
      </c>
      <c r="E4438" s="251" t="s">
        <v>8317</v>
      </c>
      <c r="F4438" s="0" t="n">
        <v>16.74</v>
      </c>
    </row>
    <row r="4439" customFormat="false" ht="15" hidden="false" customHeight="false" outlineLevel="0" collapsed="false">
      <c r="A4439" s="250" t="n">
        <v>39322</v>
      </c>
      <c r="B4439" s="250" t="s">
        <v>8318</v>
      </c>
      <c r="C4439" s="250" t="s">
        <v>232</v>
      </c>
      <c r="D4439" s="250" t="s">
        <v>244</v>
      </c>
      <c r="E4439" s="251" t="s">
        <v>8319</v>
      </c>
      <c r="F4439" s="0" t="n">
        <v>14.89</v>
      </c>
    </row>
    <row r="4440" customFormat="false" ht="15" hidden="false" customHeight="false" outlineLevel="0" collapsed="false">
      <c r="A4440" s="250" t="n">
        <v>39289</v>
      </c>
      <c r="B4440" s="250" t="s">
        <v>8320</v>
      </c>
      <c r="C4440" s="250" t="s">
        <v>232</v>
      </c>
      <c r="D4440" s="250" t="s">
        <v>244</v>
      </c>
      <c r="E4440" s="251" t="s">
        <v>8321</v>
      </c>
      <c r="F4440" s="0" t="n">
        <v>2.07</v>
      </c>
    </row>
    <row r="4441" customFormat="false" ht="15" hidden="false" customHeight="false" outlineLevel="0" collapsed="false">
      <c r="A4441" s="250" t="n">
        <v>39290</v>
      </c>
      <c r="B4441" s="250" t="s">
        <v>8322</v>
      </c>
      <c r="C4441" s="250" t="s">
        <v>232</v>
      </c>
      <c r="D4441" s="250" t="s">
        <v>244</v>
      </c>
      <c r="E4441" s="251" t="s">
        <v>8323</v>
      </c>
      <c r="F4441" s="0" t="n">
        <v>36.42</v>
      </c>
    </row>
    <row r="4442" customFormat="false" ht="15" hidden="false" customHeight="false" outlineLevel="0" collapsed="false">
      <c r="A4442" s="250" t="n">
        <v>39291</v>
      </c>
      <c r="B4442" s="250" t="s">
        <v>8324</v>
      </c>
      <c r="C4442" s="250" t="s">
        <v>232</v>
      </c>
      <c r="D4442" s="250" t="s">
        <v>244</v>
      </c>
      <c r="E4442" s="251" t="s">
        <v>8325</v>
      </c>
      <c r="F4442" s="0" t="n">
        <v>2.67</v>
      </c>
    </row>
    <row r="4443" customFormat="false" ht="15" hidden="false" customHeight="false" outlineLevel="0" collapsed="false">
      <c r="A4443" s="250" t="n">
        <v>20174</v>
      </c>
      <c r="B4443" s="250" t="s">
        <v>8326</v>
      </c>
      <c r="C4443" s="250" t="s">
        <v>232</v>
      </c>
      <c r="D4443" s="250" t="s">
        <v>236</v>
      </c>
      <c r="E4443" s="251" t="s">
        <v>8327</v>
      </c>
      <c r="F4443" s="0" t="n">
        <v>6.58</v>
      </c>
    </row>
    <row r="4444" customFormat="false" ht="15" hidden="false" customHeight="false" outlineLevel="0" collapsed="false">
      <c r="A4444" s="250" t="n">
        <v>41892</v>
      </c>
      <c r="B4444" s="250" t="s">
        <v>8328</v>
      </c>
      <c r="C4444" s="250" t="s">
        <v>232</v>
      </c>
      <c r="D4444" s="250" t="s">
        <v>244</v>
      </c>
      <c r="E4444" s="251" t="s">
        <v>8329</v>
      </c>
      <c r="F4444" s="0" t="n">
        <v>5.92</v>
      </c>
    </row>
    <row r="4445" customFormat="false" ht="15" hidden="false" customHeight="false" outlineLevel="0" collapsed="false">
      <c r="A4445" s="250" t="n">
        <v>7048</v>
      </c>
      <c r="B4445" s="250" t="s">
        <v>8330</v>
      </c>
      <c r="C4445" s="250" t="s">
        <v>232</v>
      </c>
      <c r="D4445" s="250" t="s">
        <v>244</v>
      </c>
      <c r="E4445" s="251" t="s">
        <v>8331</v>
      </c>
      <c r="F4445" s="0" t="n">
        <v>7.4</v>
      </c>
    </row>
    <row r="4446" customFormat="false" ht="15" hidden="false" customHeight="false" outlineLevel="0" collapsed="false">
      <c r="A4446" s="250" t="n">
        <v>7088</v>
      </c>
      <c r="B4446" s="250" t="s">
        <v>8332</v>
      </c>
      <c r="C4446" s="250" t="s">
        <v>232</v>
      </c>
      <c r="D4446" s="250" t="s">
        <v>244</v>
      </c>
      <c r="E4446" s="251" t="s">
        <v>8333</v>
      </c>
      <c r="F4446" s="0" t="n">
        <v>11.41</v>
      </c>
    </row>
    <row r="4447" customFormat="false" ht="15" hidden="false" customHeight="false" outlineLevel="0" collapsed="false">
      <c r="A4447" s="250" t="n">
        <v>20179</v>
      </c>
      <c r="B4447" s="250" t="s">
        <v>8334</v>
      </c>
      <c r="C4447" s="250" t="s">
        <v>232</v>
      </c>
      <c r="D4447" s="250" t="s">
        <v>236</v>
      </c>
      <c r="E4447" s="251" t="s">
        <v>8335</v>
      </c>
      <c r="F4447" s="0" t="n">
        <v>2</v>
      </c>
    </row>
    <row r="4448" customFormat="false" ht="15" hidden="false" customHeight="false" outlineLevel="0" collapsed="false">
      <c r="A4448" s="250" t="n">
        <v>20178</v>
      </c>
      <c r="B4448" s="250" t="s">
        <v>8336</v>
      </c>
      <c r="C4448" s="250" t="s">
        <v>232</v>
      </c>
      <c r="D4448" s="250" t="s">
        <v>236</v>
      </c>
      <c r="E4448" s="251" t="s">
        <v>8337</v>
      </c>
      <c r="F4448" s="0" t="n">
        <v>3.12</v>
      </c>
    </row>
    <row r="4449" customFormat="false" ht="15" hidden="false" customHeight="false" outlineLevel="0" collapsed="false">
      <c r="A4449" s="250" t="n">
        <v>20180</v>
      </c>
      <c r="B4449" s="250" t="s">
        <v>8338</v>
      </c>
      <c r="C4449" s="250" t="s">
        <v>232</v>
      </c>
      <c r="D4449" s="250" t="s">
        <v>236</v>
      </c>
      <c r="E4449" s="251" t="s">
        <v>8339</v>
      </c>
      <c r="F4449" s="0" t="n">
        <v>3.16</v>
      </c>
    </row>
    <row r="4450" customFormat="false" ht="15" hidden="false" customHeight="false" outlineLevel="0" collapsed="false">
      <c r="A4450" s="250" t="n">
        <v>20181</v>
      </c>
      <c r="B4450" s="250" t="s">
        <v>8340</v>
      </c>
      <c r="C4450" s="250" t="s">
        <v>232</v>
      </c>
      <c r="D4450" s="250" t="s">
        <v>236</v>
      </c>
      <c r="E4450" s="251" t="s">
        <v>8341</v>
      </c>
      <c r="F4450" s="0" t="n">
        <v>7.24</v>
      </c>
    </row>
    <row r="4451" customFormat="false" ht="15" hidden="false" customHeight="false" outlineLevel="0" collapsed="false">
      <c r="A4451" s="250" t="n">
        <v>20177</v>
      </c>
      <c r="B4451" s="250" t="s">
        <v>8342</v>
      </c>
      <c r="C4451" s="250" t="s">
        <v>232</v>
      </c>
      <c r="D4451" s="250" t="s">
        <v>236</v>
      </c>
      <c r="E4451" s="251" t="s">
        <v>8343</v>
      </c>
      <c r="F4451" s="0" t="n">
        <v>31.64</v>
      </c>
    </row>
    <row r="4452" customFormat="false" ht="15" hidden="false" customHeight="false" outlineLevel="0" collapsed="false">
      <c r="A4452" s="250" t="n">
        <v>7082</v>
      </c>
      <c r="B4452" s="250" t="s">
        <v>8344</v>
      </c>
      <c r="C4452" s="250" t="s">
        <v>232</v>
      </c>
      <c r="D4452" s="250" t="s">
        <v>244</v>
      </c>
      <c r="E4452" s="251" t="s">
        <v>8345</v>
      </c>
      <c r="F4452" s="0" t="n">
        <v>46.16</v>
      </c>
    </row>
    <row r="4453" customFormat="false" ht="15" hidden="false" customHeight="false" outlineLevel="0" collapsed="false">
      <c r="A4453" s="250" t="n">
        <v>42707</v>
      </c>
      <c r="B4453" s="250" t="s">
        <v>8346</v>
      </c>
      <c r="C4453" s="250" t="s">
        <v>232</v>
      </c>
      <c r="D4453" s="250" t="s">
        <v>244</v>
      </c>
      <c r="E4453" s="251" t="s">
        <v>8347</v>
      </c>
      <c r="F4453" s="0" t="n">
        <v>49.14</v>
      </c>
    </row>
    <row r="4454" customFormat="false" ht="15" hidden="false" customHeight="false" outlineLevel="0" collapsed="false">
      <c r="A4454" s="250" t="n">
        <v>7069</v>
      </c>
      <c r="B4454" s="250" t="s">
        <v>8348</v>
      </c>
      <c r="C4454" s="250" t="s">
        <v>232</v>
      </c>
      <c r="D4454" s="250" t="s">
        <v>244</v>
      </c>
      <c r="E4454" s="251" t="s">
        <v>8349</v>
      </c>
      <c r="F4454" s="0" t="n">
        <v>15.19</v>
      </c>
    </row>
    <row r="4455" customFormat="false" ht="15" hidden="false" customHeight="false" outlineLevel="0" collapsed="false">
      <c r="A4455" s="250" t="n">
        <v>42708</v>
      </c>
      <c r="B4455" s="250" t="s">
        <v>8350</v>
      </c>
      <c r="C4455" s="250" t="s">
        <v>232</v>
      </c>
      <c r="D4455" s="250" t="s">
        <v>244</v>
      </c>
      <c r="E4455" s="251" t="s">
        <v>8351</v>
      </c>
      <c r="F4455" s="0" t="n">
        <v>14.38</v>
      </c>
    </row>
    <row r="4456" customFormat="false" ht="15" hidden="false" customHeight="false" outlineLevel="0" collapsed="false">
      <c r="A4456" s="250" t="n">
        <v>7070</v>
      </c>
      <c r="B4456" s="250" t="s">
        <v>8352</v>
      </c>
      <c r="C4456" s="250" t="s">
        <v>232</v>
      </c>
      <c r="D4456" s="250" t="s">
        <v>244</v>
      </c>
      <c r="E4456" s="251" t="s">
        <v>8353</v>
      </c>
      <c r="F4456" s="0" t="n">
        <v>15.29</v>
      </c>
    </row>
    <row r="4457" customFormat="false" ht="15" hidden="false" customHeight="false" outlineLevel="0" collapsed="false">
      <c r="A4457" s="250" t="n">
        <v>42709</v>
      </c>
      <c r="B4457" s="250" t="s">
        <v>8354</v>
      </c>
      <c r="C4457" s="250" t="s">
        <v>232</v>
      </c>
      <c r="D4457" s="250" t="s">
        <v>244</v>
      </c>
      <c r="E4457" s="251" t="s">
        <v>8355</v>
      </c>
      <c r="F4457" s="0" t="n">
        <v>17.21</v>
      </c>
    </row>
    <row r="4458" customFormat="false" ht="15" hidden="false" customHeight="false" outlineLevel="0" collapsed="false">
      <c r="A4458" s="250" t="n">
        <v>42710</v>
      </c>
      <c r="B4458" s="250" t="s">
        <v>8356</v>
      </c>
      <c r="C4458" s="250" t="s">
        <v>232</v>
      </c>
      <c r="D4458" s="250" t="s">
        <v>244</v>
      </c>
      <c r="E4458" s="251" t="s">
        <v>8357</v>
      </c>
      <c r="F4458" s="0" t="n">
        <v>24.75</v>
      </c>
    </row>
    <row r="4459" customFormat="false" ht="15" hidden="false" customHeight="false" outlineLevel="0" collapsed="false">
      <c r="A4459" s="250" t="n">
        <v>42716</v>
      </c>
      <c r="B4459" s="250" t="s">
        <v>8358</v>
      </c>
      <c r="C4459" s="250" t="s">
        <v>232</v>
      </c>
      <c r="D4459" s="250" t="s">
        <v>244</v>
      </c>
      <c r="E4459" s="251" t="s">
        <v>8359</v>
      </c>
      <c r="F4459" s="0" t="n">
        <v>26.73</v>
      </c>
    </row>
    <row r="4460" customFormat="false" ht="15" hidden="false" customHeight="false" outlineLevel="0" collapsed="false">
      <c r="A4460" s="250" t="n">
        <v>20172</v>
      </c>
      <c r="B4460" s="250" t="s">
        <v>8360</v>
      </c>
      <c r="C4460" s="250" t="s">
        <v>232</v>
      </c>
      <c r="D4460" s="250" t="s">
        <v>244</v>
      </c>
      <c r="E4460" s="251" t="s">
        <v>8361</v>
      </c>
      <c r="F4460" s="0" t="n">
        <v>14.44</v>
      </c>
    </row>
    <row r="4461" customFormat="false" ht="15" hidden="false" customHeight="false" outlineLevel="0" collapsed="false">
      <c r="A4461" s="250" t="n">
        <v>40945</v>
      </c>
      <c r="B4461" s="250" t="s">
        <v>8362</v>
      </c>
      <c r="C4461" s="250" t="s">
        <v>575</v>
      </c>
      <c r="D4461" s="250" t="s">
        <v>236</v>
      </c>
      <c r="E4461" s="251" t="s">
        <v>3032</v>
      </c>
      <c r="F4461" s="0" t="n">
        <v>16.24</v>
      </c>
    </row>
    <row r="4462" customFormat="false" ht="15" hidden="false" customHeight="false" outlineLevel="0" collapsed="false">
      <c r="A4462" s="250" t="n">
        <v>40946</v>
      </c>
      <c r="B4462" s="250" t="s">
        <v>8363</v>
      </c>
      <c r="C4462" s="250" t="s">
        <v>578</v>
      </c>
      <c r="D4462" s="250" t="s">
        <v>236</v>
      </c>
      <c r="E4462" s="251" t="s">
        <v>8364</v>
      </c>
      <c r="F4462" s="0" t="n">
        <v>16.93</v>
      </c>
    </row>
    <row r="4463" customFormat="false" ht="15" hidden="false" customHeight="false" outlineLevel="0" collapsed="false">
      <c r="A4463" s="250" t="n">
        <v>7153</v>
      </c>
      <c r="B4463" s="250" t="s">
        <v>8365</v>
      </c>
      <c r="C4463" s="250" t="s">
        <v>575</v>
      </c>
      <c r="D4463" s="250" t="s">
        <v>236</v>
      </c>
      <c r="E4463" s="251" t="s">
        <v>8366</v>
      </c>
      <c r="F4463" s="0" t="n">
        <v>27.7</v>
      </c>
    </row>
    <row r="4464" customFormat="false" ht="15" hidden="false" customHeight="false" outlineLevel="0" collapsed="false">
      <c r="A4464" s="250" t="n">
        <v>41089</v>
      </c>
      <c r="B4464" s="250" t="s">
        <v>8367</v>
      </c>
      <c r="C4464" s="250" t="s">
        <v>578</v>
      </c>
      <c r="D4464" s="250" t="s">
        <v>236</v>
      </c>
      <c r="E4464" s="251" t="s">
        <v>8368</v>
      </c>
      <c r="F4464" s="0" t="n">
        <v>45</v>
      </c>
    </row>
    <row r="4465" customFormat="false" ht="15" hidden="false" customHeight="false" outlineLevel="0" collapsed="false">
      <c r="A4465" s="250" t="n">
        <v>40943</v>
      </c>
      <c r="B4465" s="250" t="s">
        <v>8369</v>
      </c>
      <c r="C4465" s="250" t="s">
        <v>575</v>
      </c>
      <c r="D4465" s="250" t="s">
        <v>236</v>
      </c>
      <c r="E4465" s="251" t="s">
        <v>8370</v>
      </c>
      <c r="F4465" s="0" t="n">
        <v>44.71</v>
      </c>
    </row>
    <row r="4466" customFormat="false" ht="15" hidden="false" customHeight="false" outlineLevel="0" collapsed="false">
      <c r="A4466" s="250" t="n">
        <v>40944</v>
      </c>
      <c r="B4466" s="250" t="s">
        <v>8371</v>
      </c>
      <c r="C4466" s="250" t="s">
        <v>578</v>
      </c>
      <c r="D4466" s="250" t="s">
        <v>236</v>
      </c>
      <c r="E4466" s="251" t="s">
        <v>8372</v>
      </c>
      <c r="F4466" s="0" t="n">
        <v>9.82</v>
      </c>
    </row>
    <row r="4467" customFormat="false" ht="15" hidden="false" customHeight="false" outlineLevel="0" collapsed="false">
      <c r="A4467" s="250" t="n">
        <v>6175</v>
      </c>
      <c r="B4467" s="250" t="s">
        <v>8373</v>
      </c>
      <c r="C4467" s="250" t="s">
        <v>575</v>
      </c>
      <c r="D4467" s="250" t="s">
        <v>236</v>
      </c>
      <c r="E4467" s="251" t="s">
        <v>8374</v>
      </c>
      <c r="F4467" s="0" t="n">
        <v>9.38</v>
      </c>
    </row>
    <row r="4468" customFormat="false" ht="15" hidden="false" customHeight="false" outlineLevel="0" collapsed="false">
      <c r="A4468" s="250" t="n">
        <v>41092</v>
      </c>
      <c r="B4468" s="250" t="s">
        <v>8375</v>
      </c>
      <c r="C4468" s="250" t="s">
        <v>578</v>
      </c>
      <c r="D4468" s="250" t="s">
        <v>236</v>
      </c>
      <c r="E4468" s="251" t="s">
        <v>8376</v>
      </c>
      <c r="F4468" s="0" t="n">
        <v>9.82</v>
      </c>
    </row>
    <row r="4469" customFormat="false" ht="15" hidden="false" customHeight="false" outlineLevel="0" collapsed="false">
      <c r="A4469" s="250" t="n">
        <v>37712</v>
      </c>
      <c r="B4469" s="250" t="s">
        <v>8377</v>
      </c>
      <c r="C4469" s="250" t="s">
        <v>243</v>
      </c>
      <c r="D4469" s="250" t="s">
        <v>244</v>
      </c>
      <c r="E4469" s="251" t="s">
        <v>8378</v>
      </c>
      <c r="F4469" s="0" t="n">
        <v>1.99</v>
      </c>
    </row>
    <row r="4470" customFormat="false" ht="15" hidden="false" customHeight="false" outlineLevel="0" collapsed="false">
      <c r="A4470" s="250" t="n">
        <v>34547</v>
      </c>
      <c r="B4470" s="250" t="s">
        <v>8379</v>
      </c>
      <c r="C4470" s="250" t="s">
        <v>253</v>
      </c>
      <c r="D4470" s="250" t="s">
        <v>236</v>
      </c>
      <c r="E4470" s="251" t="s">
        <v>1608</v>
      </c>
      <c r="F4470" s="0" t="n">
        <v>4.36</v>
      </c>
    </row>
    <row r="4471" customFormat="false" ht="15" hidden="false" customHeight="false" outlineLevel="0" collapsed="false">
      <c r="A4471" s="250" t="n">
        <v>34548</v>
      </c>
      <c r="B4471" s="250" t="s">
        <v>8380</v>
      </c>
      <c r="C4471" s="250" t="s">
        <v>253</v>
      </c>
      <c r="D4471" s="250" t="s">
        <v>236</v>
      </c>
      <c r="E4471" s="251" t="s">
        <v>5112</v>
      </c>
      <c r="F4471" s="0" t="n">
        <v>8.56</v>
      </c>
    </row>
    <row r="4472" customFormat="false" ht="15" hidden="false" customHeight="false" outlineLevel="0" collapsed="false">
      <c r="A4472" s="250" t="n">
        <v>34558</v>
      </c>
      <c r="B4472" s="250" t="s">
        <v>8381</v>
      </c>
      <c r="C4472" s="250" t="s">
        <v>253</v>
      </c>
      <c r="D4472" s="250" t="s">
        <v>236</v>
      </c>
      <c r="E4472" s="251" t="s">
        <v>1250</v>
      </c>
      <c r="F4472" s="0" t="n">
        <v>8.71</v>
      </c>
    </row>
    <row r="4473" customFormat="false" ht="15" hidden="false" customHeight="false" outlineLevel="0" collapsed="false">
      <c r="A4473" s="250" t="n">
        <v>34550</v>
      </c>
      <c r="B4473" s="250" t="s">
        <v>8382</v>
      </c>
      <c r="C4473" s="250" t="s">
        <v>253</v>
      </c>
      <c r="D4473" s="250" t="s">
        <v>236</v>
      </c>
      <c r="E4473" s="251" t="s">
        <v>5924</v>
      </c>
      <c r="F4473" s="0" t="n">
        <v>112.78</v>
      </c>
    </row>
    <row r="4474" customFormat="false" ht="15" hidden="false" customHeight="false" outlineLevel="0" collapsed="false">
      <c r="A4474" s="250" t="n">
        <v>34557</v>
      </c>
      <c r="B4474" s="250" t="s">
        <v>8383</v>
      </c>
      <c r="C4474" s="250" t="s">
        <v>253</v>
      </c>
      <c r="D4474" s="250" t="s">
        <v>236</v>
      </c>
      <c r="E4474" s="251" t="s">
        <v>8384</v>
      </c>
      <c r="F4474" s="0" t="n">
        <v>0.63</v>
      </c>
    </row>
    <row r="4475" customFormat="false" ht="15" hidden="false" customHeight="false" outlineLevel="0" collapsed="false">
      <c r="A4475" s="250" t="n">
        <v>37411</v>
      </c>
      <c r="B4475" s="250" t="s">
        <v>8385</v>
      </c>
      <c r="C4475" s="250" t="s">
        <v>243</v>
      </c>
      <c r="D4475" s="250" t="s">
        <v>236</v>
      </c>
      <c r="E4475" s="251" t="s">
        <v>7839</v>
      </c>
      <c r="F4475" s="0" t="n">
        <v>0.83</v>
      </c>
    </row>
    <row r="4476" customFormat="false" ht="15" hidden="false" customHeight="false" outlineLevel="0" collapsed="false">
      <c r="A4476" s="250" t="n">
        <v>39508</v>
      </c>
      <c r="B4476" s="250" t="s">
        <v>8386</v>
      </c>
      <c r="C4476" s="250" t="s">
        <v>243</v>
      </c>
      <c r="D4476" s="250" t="s">
        <v>236</v>
      </c>
      <c r="E4476" s="251" t="s">
        <v>3532</v>
      </c>
      <c r="F4476" s="0" t="n">
        <v>2.78</v>
      </c>
    </row>
    <row r="4477" customFormat="false" ht="15" hidden="false" customHeight="false" outlineLevel="0" collapsed="false">
      <c r="A4477" s="250" t="n">
        <v>39507</v>
      </c>
      <c r="B4477" s="250" t="s">
        <v>8387</v>
      </c>
      <c r="C4477" s="250" t="s">
        <v>243</v>
      </c>
      <c r="D4477" s="250" t="s">
        <v>236</v>
      </c>
      <c r="E4477" s="251" t="s">
        <v>5028</v>
      </c>
      <c r="F4477" s="0" t="n">
        <v>6.08</v>
      </c>
    </row>
    <row r="4478" customFormat="false" ht="15" hidden="false" customHeight="false" outlineLevel="0" collapsed="false">
      <c r="A4478" s="250" t="n">
        <v>7155</v>
      </c>
      <c r="B4478" s="250" t="s">
        <v>8388</v>
      </c>
      <c r="C4478" s="250" t="s">
        <v>243</v>
      </c>
      <c r="D4478" s="250" t="s">
        <v>236</v>
      </c>
      <c r="E4478" s="251" t="s">
        <v>5743</v>
      </c>
      <c r="F4478" s="0" t="n">
        <v>20.27</v>
      </c>
    </row>
    <row r="4479" customFormat="false" ht="15" hidden="false" customHeight="false" outlineLevel="0" collapsed="false">
      <c r="A4479" s="250" t="n">
        <v>42406</v>
      </c>
      <c r="B4479" s="250" t="s">
        <v>8389</v>
      </c>
      <c r="C4479" s="250" t="s">
        <v>243</v>
      </c>
      <c r="D4479" s="250" t="s">
        <v>236</v>
      </c>
      <c r="E4479" s="251" t="s">
        <v>8390</v>
      </c>
      <c r="F4479" s="0" t="n">
        <v>40.55</v>
      </c>
    </row>
    <row r="4480" customFormat="false" ht="15" hidden="false" customHeight="false" outlineLevel="0" collapsed="false">
      <c r="A4480" s="250" t="n">
        <v>7156</v>
      </c>
      <c r="B4480" s="250" t="s">
        <v>8391</v>
      </c>
      <c r="C4480" s="250" t="s">
        <v>243</v>
      </c>
      <c r="D4480" s="250" t="s">
        <v>233</v>
      </c>
      <c r="E4480" s="251" t="s">
        <v>8392</v>
      </c>
      <c r="F4480" s="0" t="n">
        <v>66.5</v>
      </c>
    </row>
    <row r="4481" customFormat="false" ht="15" hidden="false" customHeight="false" outlineLevel="0" collapsed="false">
      <c r="A4481" s="250" t="n">
        <v>43127</v>
      </c>
      <c r="B4481" s="250" t="s">
        <v>8393</v>
      </c>
      <c r="C4481" s="250" t="s">
        <v>243</v>
      </c>
      <c r="D4481" s="250" t="s">
        <v>236</v>
      </c>
      <c r="E4481" s="251" t="s">
        <v>6727</v>
      </c>
      <c r="F4481" s="0" t="n">
        <v>6.8</v>
      </c>
    </row>
    <row r="4482" customFormat="false" ht="15" hidden="false" customHeight="false" outlineLevel="0" collapsed="false">
      <c r="A4482" s="250" t="n">
        <v>10917</v>
      </c>
      <c r="B4482" s="250" t="s">
        <v>8394</v>
      </c>
      <c r="C4482" s="250" t="s">
        <v>243</v>
      </c>
      <c r="D4482" s="250" t="s">
        <v>236</v>
      </c>
      <c r="E4482" s="251" t="s">
        <v>8395</v>
      </c>
      <c r="F4482" s="0" t="n">
        <v>54.59</v>
      </c>
    </row>
    <row r="4483" customFormat="false" ht="15" hidden="false" customHeight="false" outlineLevel="0" collapsed="false">
      <c r="A4483" s="250" t="n">
        <v>21141</v>
      </c>
      <c r="B4483" s="250" t="s">
        <v>8396</v>
      </c>
      <c r="C4483" s="250" t="s">
        <v>243</v>
      </c>
      <c r="D4483" s="250" t="s">
        <v>236</v>
      </c>
      <c r="E4483" s="251" t="s">
        <v>8397</v>
      </c>
      <c r="F4483" s="0" t="n">
        <v>42.08</v>
      </c>
    </row>
    <row r="4484" customFormat="false" ht="15" hidden="false" customHeight="false" outlineLevel="0" collapsed="false">
      <c r="A4484" s="250" t="n">
        <v>39509</v>
      </c>
      <c r="B4484" s="250" t="s">
        <v>8398</v>
      </c>
      <c r="C4484" s="250" t="s">
        <v>243</v>
      </c>
      <c r="D4484" s="250" t="s">
        <v>236</v>
      </c>
      <c r="E4484" s="251" t="s">
        <v>5996</v>
      </c>
      <c r="F4484" s="0" t="n">
        <v>12.99</v>
      </c>
    </row>
    <row r="4485" customFormat="false" ht="15" hidden="false" customHeight="false" outlineLevel="0" collapsed="false">
      <c r="A4485" s="250" t="n">
        <v>44529</v>
      </c>
      <c r="B4485" s="250" t="s">
        <v>8399</v>
      </c>
      <c r="C4485" s="250" t="s">
        <v>243</v>
      </c>
      <c r="D4485" s="250" t="s">
        <v>236</v>
      </c>
      <c r="E4485" s="251" t="s">
        <v>3574</v>
      </c>
      <c r="F4485" s="0" t="n">
        <v>26.11</v>
      </c>
    </row>
    <row r="4486" customFormat="false" ht="15" hidden="false" customHeight="false" outlineLevel="0" collapsed="false">
      <c r="A4486" s="250" t="n">
        <v>7167</v>
      </c>
      <c r="B4486" s="250" t="s">
        <v>8400</v>
      </c>
      <c r="C4486" s="250" t="s">
        <v>243</v>
      </c>
      <c r="D4486" s="250" t="s">
        <v>236</v>
      </c>
      <c r="E4486" s="251" t="s">
        <v>8401</v>
      </c>
      <c r="F4486" s="0" t="n">
        <v>155.01</v>
      </c>
    </row>
    <row r="4487" customFormat="false" ht="15" hidden="false" customHeight="false" outlineLevel="0" collapsed="false">
      <c r="A4487" s="250" t="n">
        <v>10928</v>
      </c>
      <c r="B4487" s="250" t="s">
        <v>8402</v>
      </c>
      <c r="C4487" s="250" t="s">
        <v>243</v>
      </c>
      <c r="D4487" s="250" t="s">
        <v>236</v>
      </c>
      <c r="E4487" s="251" t="s">
        <v>4934</v>
      </c>
      <c r="F4487" s="0" t="n">
        <v>83.2</v>
      </c>
    </row>
    <row r="4488" customFormat="false" ht="15" hidden="false" customHeight="false" outlineLevel="0" collapsed="false">
      <c r="A4488" s="250" t="n">
        <v>10933</v>
      </c>
      <c r="B4488" s="250" t="s">
        <v>8403</v>
      </c>
      <c r="C4488" s="250" t="s">
        <v>243</v>
      </c>
      <c r="D4488" s="250" t="s">
        <v>236</v>
      </c>
      <c r="E4488" s="251" t="s">
        <v>8404</v>
      </c>
      <c r="F4488" s="0" t="n">
        <v>17.02</v>
      </c>
    </row>
    <row r="4489" customFormat="false" ht="15" hidden="false" customHeight="false" outlineLevel="0" collapsed="false">
      <c r="A4489" s="250" t="n">
        <v>7158</v>
      </c>
      <c r="B4489" s="250" t="s">
        <v>8405</v>
      </c>
      <c r="C4489" s="250" t="s">
        <v>243</v>
      </c>
      <c r="D4489" s="250" t="s">
        <v>233</v>
      </c>
      <c r="E4489" s="251" t="s">
        <v>8406</v>
      </c>
      <c r="F4489" s="0" t="n">
        <v>245.03</v>
      </c>
    </row>
    <row r="4490" customFormat="false" ht="15" hidden="false" customHeight="false" outlineLevel="0" collapsed="false">
      <c r="A4490" s="250" t="n">
        <v>10927</v>
      </c>
      <c r="B4490" s="250" t="s">
        <v>8407</v>
      </c>
      <c r="C4490" s="250" t="s">
        <v>243</v>
      </c>
      <c r="D4490" s="250" t="s">
        <v>236</v>
      </c>
      <c r="E4490" s="251" t="s">
        <v>8408</v>
      </c>
      <c r="F4490" s="0" t="n">
        <v>392.8</v>
      </c>
    </row>
    <row r="4491" customFormat="false" ht="15" hidden="false" customHeight="false" outlineLevel="0" collapsed="false">
      <c r="A4491" s="250" t="n">
        <v>7162</v>
      </c>
      <c r="B4491" s="250" t="s">
        <v>8409</v>
      </c>
      <c r="C4491" s="250" t="s">
        <v>243</v>
      </c>
      <c r="D4491" s="250" t="s">
        <v>236</v>
      </c>
      <c r="E4491" s="251" t="s">
        <v>4467</v>
      </c>
      <c r="F4491" s="0" t="n">
        <v>77.71</v>
      </c>
    </row>
    <row r="4492" customFormat="false" ht="15" hidden="false" customHeight="false" outlineLevel="0" collapsed="false">
      <c r="A4492" s="250" t="n">
        <v>10932</v>
      </c>
      <c r="B4492" s="250" t="s">
        <v>8410</v>
      </c>
      <c r="C4492" s="250" t="s">
        <v>243</v>
      </c>
      <c r="D4492" s="250" t="s">
        <v>236</v>
      </c>
      <c r="E4492" s="251" t="s">
        <v>8411</v>
      </c>
      <c r="F4492" s="0" t="n">
        <v>59.64</v>
      </c>
    </row>
    <row r="4493" customFormat="false" ht="15" hidden="false" customHeight="false" outlineLevel="0" collapsed="false">
      <c r="A4493" s="250" t="n">
        <v>10937</v>
      </c>
      <c r="B4493" s="250" t="s">
        <v>8412</v>
      </c>
      <c r="C4493" s="250" t="s">
        <v>243</v>
      </c>
      <c r="D4493" s="250" t="s">
        <v>236</v>
      </c>
      <c r="E4493" s="251" t="s">
        <v>8413</v>
      </c>
      <c r="F4493" s="0" t="n">
        <v>19.19</v>
      </c>
    </row>
    <row r="4494" customFormat="false" ht="15" hidden="false" customHeight="false" outlineLevel="0" collapsed="false">
      <c r="A4494" s="250" t="n">
        <v>10935</v>
      </c>
      <c r="B4494" s="250" t="s">
        <v>8414</v>
      </c>
      <c r="C4494" s="250" t="s">
        <v>243</v>
      </c>
      <c r="D4494" s="250" t="s">
        <v>236</v>
      </c>
      <c r="E4494" s="251" t="s">
        <v>8415</v>
      </c>
      <c r="F4494" s="0" t="n">
        <v>38.83</v>
      </c>
    </row>
    <row r="4495" customFormat="false" ht="15" hidden="false" customHeight="false" outlineLevel="0" collapsed="false">
      <c r="A4495" s="250" t="n">
        <v>10931</v>
      </c>
      <c r="B4495" s="250" t="s">
        <v>8416</v>
      </c>
      <c r="C4495" s="250" t="s">
        <v>243</v>
      </c>
      <c r="D4495" s="250" t="s">
        <v>236</v>
      </c>
      <c r="E4495" s="251" t="s">
        <v>599</v>
      </c>
      <c r="F4495" s="0" t="n">
        <v>249.32</v>
      </c>
    </row>
    <row r="4496" customFormat="false" ht="15" hidden="false" customHeight="false" outlineLevel="0" collapsed="false">
      <c r="A4496" s="250" t="n">
        <v>7164</v>
      </c>
      <c r="B4496" s="250" t="s">
        <v>8417</v>
      </c>
      <c r="C4496" s="250" t="s">
        <v>243</v>
      </c>
      <c r="D4496" s="250" t="s">
        <v>236</v>
      </c>
      <c r="E4496" s="251" t="s">
        <v>8418</v>
      </c>
      <c r="F4496" s="0" t="n">
        <v>127.68</v>
      </c>
    </row>
    <row r="4497" customFormat="false" ht="15" hidden="false" customHeight="false" outlineLevel="0" collapsed="false">
      <c r="A4497" s="250" t="n">
        <v>36887</v>
      </c>
      <c r="B4497" s="250" t="s">
        <v>8419</v>
      </c>
      <c r="C4497" s="250" t="s">
        <v>243</v>
      </c>
      <c r="D4497" s="250" t="s">
        <v>236</v>
      </c>
      <c r="E4497" s="251" t="s">
        <v>8420</v>
      </c>
      <c r="F4497" s="0" t="n">
        <v>24.72</v>
      </c>
    </row>
    <row r="4498" customFormat="false" ht="15" hidden="false" customHeight="false" outlineLevel="0" collapsed="false">
      <c r="A4498" s="250" t="n">
        <v>34630</v>
      </c>
      <c r="B4498" s="250" t="s">
        <v>8421</v>
      </c>
      <c r="C4498" s="250" t="s">
        <v>232</v>
      </c>
      <c r="D4498" s="250" t="s">
        <v>244</v>
      </c>
      <c r="E4498" s="251" t="s">
        <v>8422</v>
      </c>
      <c r="F4498" s="0" t="n">
        <v>407.89</v>
      </c>
    </row>
    <row r="4499" customFormat="false" ht="15" hidden="false" customHeight="false" outlineLevel="0" collapsed="false">
      <c r="A4499" s="250" t="n">
        <v>7161</v>
      </c>
      <c r="B4499" s="250" t="s">
        <v>8423</v>
      </c>
      <c r="C4499" s="250" t="s">
        <v>243</v>
      </c>
      <c r="D4499" s="250" t="s">
        <v>236</v>
      </c>
      <c r="E4499" s="251" t="s">
        <v>3906</v>
      </c>
      <c r="F4499" s="0" t="n">
        <v>17.44</v>
      </c>
    </row>
    <row r="4500" customFormat="false" ht="15" hidden="false" customHeight="false" outlineLevel="0" collapsed="false">
      <c r="A4500" s="250" t="n">
        <v>7170</v>
      </c>
      <c r="B4500" s="250" t="s">
        <v>8424</v>
      </c>
      <c r="C4500" s="250" t="s">
        <v>243</v>
      </c>
      <c r="D4500" s="250" t="s">
        <v>236</v>
      </c>
      <c r="E4500" s="251" t="s">
        <v>645</v>
      </c>
      <c r="F4500" s="0" t="n">
        <v>20.89</v>
      </c>
    </row>
    <row r="4501" customFormat="false" ht="15" hidden="false" customHeight="false" outlineLevel="0" collapsed="false">
      <c r="A4501" s="250" t="n">
        <v>37524</v>
      </c>
      <c r="B4501" s="250" t="s">
        <v>8425</v>
      </c>
      <c r="C4501" s="250" t="s">
        <v>253</v>
      </c>
      <c r="D4501" s="250" t="s">
        <v>233</v>
      </c>
      <c r="E4501" s="251" t="s">
        <v>1302</v>
      </c>
      <c r="F4501" s="0" t="n">
        <v>35.46</v>
      </c>
    </row>
    <row r="4502" customFormat="false" ht="15" hidden="false" customHeight="false" outlineLevel="0" collapsed="false">
      <c r="A4502" s="250" t="n">
        <v>37525</v>
      </c>
      <c r="B4502" s="250" t="s">
        <v>8426</v>
      </c>
      <c r="C4502" s="250" t="s">
        <v>253</v>
      </c>
      <c r="D4502" s="250" t="s">
        <v>236</v>
      </c>
      <c r="E4502" s="251" t="s">
        <v>313</v>
      </c>
      <c r="F4502" s="0" t="n">
        <v>53.09</v>
      </c>
    </row>
    <row r="4503" customFormat="false" ht="15" hidden="false" customHeight="false" outlineLevel="0" collapsed="false">
      <c r="A4503" s="250" t="n">
        <v>36789</v>
      </c>
      <c r="B4503" s="250" t="s">
        <v>8427</v>
      </c>
      <c r="C4503" s="250" t="s">
        <v>232</v>
      </c>
      <c r="D4503" s="250" t="s">
        <v>236</v>
      </c>
      <c r="E4503" s="251" t="s">
        <v>4177</v>
      </c>
      <c r="F4503" s="0" t="n">
        <v>23.94</v>
      </c>
    </row>
    <row r="4504" customFormat="false" ht="15" hidden="false" customHeight="false" outlineLevel="0" collapsed="false">
      <c r="A4504" s="250" t="n">
        <v>7173</v>
      </c>
      <c r="B4504" s="250" t="s">
        <v>8428</v>
      </c>
      <c r="C4504" s="250" t="s">
        <v>1224</v>
      </c>
      <c r="D4504" s="250" t="s">
        <v>233</v>
      </c>
      <c r="E4504" s="251" t="s">
        <v>8429</v>
      </c>
      <c r="F4504" s="0" t="n">
        <v>87.08</v>
      </c>
    </row>
    <row r="4505" customFormat="false" ht="15" hidden="false" customHeight="false" outlineLevel="0" collapsed="false">
      <c r="A4505" s="250" t="n">
        <v>7175</v>
      </c>
      <c r="B4505" s="250" t="s">
        <v>8430</v>
      </c>
      <c r="C4505" s="250" t="s">
        <v>232</v>
      </c>
      <c r="D4505" s="250" t="s">
        <v>236</v>
      </c>
      <c r="E4505" s="251" t="s">
        <v>4740</v>
      </c>
      <c r="F4505" s="0" t="n">
        <v>18.79</v>
      </c>
    </row>
    <row r="4506" customFormat="false" ht="15" hidden="false" customHeight="false" outlineLevel="0" collapsed="false">
      <c r="A4506" s="250" t="n">
        <v>40741</v>
      </c>
      <c r="B4506" s="250" t="s">
        <v>8431</v>
      </c>
      <c r="C4506" s="250" t="s">
        <v>232</v>
      </c>
      <c r="D4506" s="250" t="s">
        <v>236</v>
      </c>
      <c r="E4506" s="251" t="s">
        <v>3970</v>
      </c>
      <c r="F4506" s="0" t="n">
        <v>41.1</v>
      </c>
    </row>
    <row r="4507" customFormat="false" ht="15" hidden="false" customHeight="false" outlineLevel="0" collapsed="false">
      <c r="A4507" s="250" t="n">
        <v>7184</v>
      </c>
      <c r="B4507" s="250" t="s">
        <v>8432</v>
      </c>
      <c r="C4507" s="250" t="s">
        <v>243</v>
      </c>
      <c r="D4507" s="250" t="s">
        <v>244</v>
      </c>
      <c r="E4507" s="251" t="s">
        <v>8433</v>
      </c>
      <c r="F4507" s="0" t="n">
        <v>32.23</v>
      </c>
    </row>
    <row r="4508" customFormat="false" ht="15" hidden="false" customHeight="false" outlineLevel="0" collapsed="false">
      <c r="A4508" s="250" t="n">
        <v>34458</v>
      </c>
      <c r="B4508" s="250" t="s">
        <v>8434</v>
      </c>
      <c r="C4508" s="250" t="s">
        <v>232</v>
      </c>
      <c r="D4508" s="250" t="s">
        <v>236</v>
      </c>
      <c r="E4508" s="251" t="s">
        <v>8435</v>
      </c>
      <c r="F4508" s="0" t="n">
        <v>28.49</v>
      </c>
    </row>
    <row r="4509" customFormat="false" ht="15" hidden="false" customHeight="false" outlineLevel="0" collapsed="false">
      <c r="A4509" s="250" t="n">
        <v>34464</v>
      </c>
      <c r="B4509" s="250" t="s">
        <v>8436</v>
      </c>
      <c r="C4509" s="250" t="s">
        <v>232</v>
      </c>
      <c r="D4509" s="250" t="s">
        <v>236</v>
      </c>
      <c r="E4509" s="251" t="s">
        <v>8437</v>
      </c>
      <c r="F4509" s="0" t="n">
        <v>52.35</v>
      </c>
    </row>
    <row r="4510" customFormat="false" ht="15" hidden="false" customHeight="false" outlineLevel="0" collapsed="false">
      <c r="A4510" s="250" t="n">
        <v>34468</v>
      </c>
      <c r="B4510" s="250" t="s">
        <v>8438</v>
      </c>
      <c r="C4510" s="250" t="s">
        <v>232</v>
      </c>
      <c r="D4510" s="250" t="s">
        <v>236</v>
      </c>
      <c r="E4510" s="251" t="s">
        <v>8439</v>
      </c>
      <c r="F4510" s="0" t="n">
        <v>77.66</v>
      </c>
    </row>
    <row r="4511" customFormat="false" ht="15" hidden="false" customHeight="false" outlineLevel="0" collapsed="false">
      <c r="A4511" s="250" t="n">
        <v>34473</v>
      </c>
      <c r="B4511" s="250" t="s">
        <v>8440</v>
      </c>
      <c r="C4511" s="250" t="s">
        <v>232</v>
      </c>
      <c r="D4511" s="250" t="s">
        <v>236</v>
      </c>
      <c r="E4511" s="251" t="s">
        <v>2052</v>
      </c>
      <c r="F4511" s="0" t="n">
        <v>18.67</v>
      </c>
    </row>
    <row r="4512" customFormat="false" ht="15" hidden="false" customHeight="false" outlineLevel="0" collapsed="false">
      <c r="A4512" s="250" t="n">
        <v>34480</v>
      </c>
      <c r="B4512" s="250" t="s">
        <v>8441</v>
      </c>
      <c r="C4512" s="250" t="s">
        <v>232</v>
      </c>
      <c r="D4512" s="250" t="s">
        <v>236</v>
      </c>
      <c r="E4512" s="251" t="s">
        <v>8442</v>
      </c>
      <c r="F4512" s="0" t="n">
        <v>32.95</v>
      </c>
    </row>
    <row r="4513" customFormat="false" ht="15" hidden="false" customHeight="false" outlineLevel="0" collapsed="false">
      <c r="A4513" s="250" t="n">
        <v>34486</v>
      </c>
      <c r="B4513" s="250" t="s">
        <v>8443</v>
      </c>
      <c r="C4513" s="250" t="s">
        <v>232</v>
      </c>
      <c r="D4513" s="250" t="s">
        <v>236</v>
      </c>
      <c r="E4513" s="251" t="s">
        <v>8444</v>
      </c>
      <c r="F4513" s="0" t="n">
        <v>89.48</v>
      </c>
    </row>
    <row r="4514" customFormat="false" ht="15" hidden="false" customHeight="false" outlineLevel="0" collapsed="false">
      <c r="A4514" s="250" t="n">
        <v>7190</v>
      </c>
      <c r="B4514" s="250" t="s">
        <v>8445</v>
      </c>
      <c r="C4514" s="250" t="s">
        <v>232</v>
      </c>
      <c r="D4514" s="250" t="s">
        <v>236</v>
      </c>
      <c r="E4514" s="251" t="s">
        <v>4828</v>
      </c>
      <c r="F4514" s="0" t="n">
        <v>73.12</v>
      </c>
    </row>
    <row r="4515" customFormat="false" ht="15" hidden="false" customHeight="false" outlineLevel="0" collapsed="false">
      <c r="A4515" s="250" t="n">
        <v>34417</v>
      </c>
      <c r="B4515" s="250" t="s">
        <v>8446</v>
      </c>
      <c r="C4515" s="250" t="s">
        <v>232</v>
      </c>
      <c r="D4515" s="250" t="s">
        <v>236</v>
      </c>
      <c r="E4515" s="251" t="s">
        <v>6411</v>
      </c>
      <c r="F4515" s="0" t="n">
        <v>234.86</v>
      </c>
    </row>
    <row r="4516" customFormat="false" ht="15" hidden="false" customHeight="false" outlineLevel="0" collapsed="false">
      <c r="A4516" s="250" t="n">
        <v>7213</v>
      </c>
      <c r="B4516" s="250" t="s">
        <v>8447</v>
      </c>
      <c r="C4516" s="250" t="s">
        <v>243</v>
      </c>
      <c r="D4516" s="250" t="s">
        <v>236</v>
      </c>
      <c r="E4516" s="251" t="s">
        <v>8448</v>
      </c>
      <c r="F4516" s="0" t="n">
        <v>104.71</v>
      </c>
    </row>
    <row r="4517" customFormat="false" ht="15" hidden="false" customHeight="false" outlineLevel="0" collapsed="false">
      <c r="A4517" s="250" t="n">
        <v>7195</v>
      </c>
      <c r="B4517" s="250" t="s">
        <v>8449</v>
      </c>
      <c r="C4517" s="250" t="s">
        <v>232</v>
      </c>
      <c r="D4517" s="250" t="s">
        <v>236</v>
      </c>
      <c r="E4517" s="251" t="s">
        <v>2134</v>
      </c>
      <c r="F4517" s="0" t="n">
        <v>351.25</v>
      </c>
    </row>
    <row r="4518" customFormat="false" ht="15" hidden="false" customHeight="false" outlineLevel="0" collapsed="false">
      <c r="A4518" s="250" t="n">
        <v>7186</v>
      </c>
      <c r="B4518" s="250" t="s">
        <v>8450</v>
      </c>
      <c r="C4518" s="250" t="s">
        <v>232</v>
      </c>
      <c r="D4518" s="250" t="s">
        <v>233</v>
      </c>
      <c r="E4518" s="251" t="s">
        <v>8451</v>
      </c>
      <c r="F4518" s="0" t="n">
        <v>1009.67</v>
      </c>
    </row>
    <row r="4519" customFormat="false" ht="15" hidden="false" customHeight="false" outlineLevel="0" collapsed="false">
      <c r="A4519" s="250" t="n">
        <v>7194</v>
      </c>
      <c r="B4519" s="250" t="s">
        <v>8452</v>
      </c>
      <c r="C4519" s="250" t="s">
        <v>243</v>
      </c>
      <c r="D4519" s="250" t="s">
        <v>236</v>
      </c>
      <c r="E4519" s="251" t="s">
        <v>1875</v>
      </c>
      <c r="F4519" s="0" t="n">
        <v>1256.71</v>
      </c>
    </row>
    <row r="4520" customFormat="false" ht="15" hidden="false" customHeight="false" outlineLevel="0" collapsed="false">
      <c r="A4520" s="250" t="n">
        <v>7197</v>
      </c>
      <c r="B4520" s="250" t="s">
        <v>8453</v>
      </c>
      <c r="C4520" s="250" t="s">
        <v>232</v>
      </c>
      <c r="D4520" s="250" t="s">
        <v>236</v>
      </c>
      <c r="E4520" s="251" t="s">
        <v>8454</v>
      </c>
      <c r="F4520" s="0" t="n">
        <v>24.16</v>
      </c>
    </row>
    <row r="4521" customFormat="false" ht="15" hidden="false" customHeight="false" outlineLevel="0" collapsed="false">
      <c r="A4521" s="250" t="n">
        <v>7192</v>
      </c>
      <c r="B4521" s="250" t="s">
        <v>8455</v>
      </c>
      <c r="C4521" s="250" t="s">
        <v>232</v>
      </c>
      <c r="D4521" s="250" t="s">
        <v>236</v>
      </c>
      <c r="E4521" s="251" t="s">
        <v>7392</v>
      </c>
      <c r="F4521" s="0" t="n">
        <v>14.58</v>
      </c>
    </row>
    <row r="4522" customFormat="false" ht="15" hidden="false" customHeight="false" outlineLevel="0" collapsed="false">
      <c r="A4522" s="250" t="n">
        <v>7193</v>
      </c>
      <c r="B4522" s="250" t="s">
        <v>8456</v>
      </c>
      <c r="C4522" s="250" t="s">
        <v>232</v>
      </c>
      <c r="D4522" s="250" t="s">
        <v>236</v>
      </c>
      <c r="E4522" s="251" t="s">
        <v>8457</v>
      </c>
      <c r="F4522" s="0" t="n">
        <v>2578.48</v>
      </c>
    </row>
    <row r="4523" customFormat="false" ht="15" hidden="false" customHeight="false" outlineLevel="0" collapsed="false">
      <c r="A4523" s="250" t="n">
        <v>7189</v>
      </c>
      <c r="B4523" s="250" t="s">
        <v>8458</v>
      </c>
      <c r="C4523" s="250" t="s">
        <v>232</v>
      </c>
      <c r="D4523" s="250" t="s">
        <v>236</v>
      </c>
      <c r="E4523" s="251" t="s">
        <v>8459</v>
      </c>
      <c r="F4523" s="0" t="n">
        <v>23.95</v>
      </c>
    </row>
    <row r="4524" customFormat="false" ht="15" hidden="false" customHeight="false" outlineLevel="0" collapsed="false">
      <c r="A4524" s="250" t="n">
        <v>34402</v>
      </c>
      <c r="B4524" s="250" t="s">
        <v>8460</v>
      </c>
      <c r="C4524" s="250" t="s">
        <v>232</v>
      </c>
      <c r="D4524" s="250" t="s">
        <v>236</v>
      </c>
      <c r="E4524" s="251" t="s">
        <v>8461</v>
      </c>
      <c r="F4524" s="0" t="n">
        <v>4236.93</v>
      </c>
    </row>
    <row r="4525" customFormat="false" ht="15" hidden="false" customHeight="false" outlineLevel="0" collapsed="false">
      <c r="A4525" s="250" t="n">
        <v>7245</v>
      </c>
      <c r="B4525" s="250" t="s">
        <v>8462</v>
      </c>
      <c r="C4525" s="250" t="s">
        <v>232</v>
      </c>
      <c r="D4525" s="250" t="s">
        <v>236</v>
      </c>
      <c r="E4525" s="251" t="s">
        <v>8463</v>
      </c>
      <c r="F4525" s="0" t="n">
        <v>22.37</v>
      </c>
    </row>
    <row r="4526" customFormat="false" ht="15" hidden="false" customHeight="false" outlineLevel="0" collapsed="false">
      <c r="A4526" s="250" t="n">
        <v>34425</v>
      </c>
      <c r="B4526" s="250" t="s">
        <v>8464</v>
      </c>
      <c r="C4526" s="250" t="s">
        <v>232</v>
      </c>
      <c r="D4526" s="250" t="s">
        <v>236</v>
      </c>
      <c r="E4526" s="251" t="s">
        <v>8465</v>
      </c>
      <c r="F4526" s="0" t="n">
        <v>3957.28</v>
      </c>
    </row>
    <row r="4527" customFormat="false" ht="15" hidden="false" customHeight="false" outlineLevel="0" collapsed="false">
      <c r="A4527" s="250" t="n">
        <v>7223</v>
      </c>
      <c r="B4527" s="250" t="s">
        <v>8466</v>
      </c>
      <c r="C4527" s="250" t="s">
        <v>232</v>
      </c>
      <c r="D4527" s="250" t="s">
        <v>236</v>
      </c>
      <c r="E4527" s="251" t="s">
        <v>8467</v>
      </c>
      <c r="F4527" s="0" t="n">
        <v>24.79</v>
      </c>
    </row>
    <row r="4528" customFormat="false" ht="15" hidden="false" customHeight="false" outlineLevel="0" collapsed="false">
      <c r="A4528" s="250" t="n">
        <v>7234</v>
      </c>
      <c r="B4528" s="250" t="s">
        <v>8468</v>
      </c>
      <c r="C4528" s="250" t="s">
        <v>232</v>
      </c>
      <c r="D4528" s="250" t="s">
        <v>236</v>
      </c>
      <c r="E4528" s="251" t="s">
        <v>8469</v>
      </c>
      <c r="F4528" s="0" t="n">
        <v>4383.69</v>
      </c>
    </row>
    <row r="4529" customFormat="false" ht="15" hidden="false" customHeight="false" outlineLevel="0" collapsed="false">
      <c r="A4529" s="250" t="n">
        <v>7224</v>
      </c>
      <c r="B4529" s="250" t="s">
        <v>8470</v>
      </c>
      <c r="C4529" s="250" t="s">
        <v>232</v>
      </c>
      <c r="D4529" s="250" t="s">
        <v>236</v>
      </c>
      <c r="E4529" s="251" t="s">
        <v>8471</v>
      </c>
      <c r="F4529" s="0" t="n">
        <v>61.49</v>
      </c>
    </row>
    <row r="4530" customFormat="false" ht="15" hidden="false" customHeight="false" outlineLevel="0" collapsed="false">
      <c r="A4530" s="250" t="n">
        <v>7225</v>
      </c>
      <c r="B4530" s="250" t="s">
        <v>8472</v>
      </c>
      <c r="C4530" s="250" t="s">
        <v>232</v>
      </c>
      <c r="D4530" s="250" t="s">
        <v>236</v>
      </c>
      <c r="E4530" s="251" t="s">
        <v>8473</v>
      </c>
      <c r="F4530" s="0" t="n">
        <v>2.54</v>
      </c>
    </row>
    <row r="4531" customFormat="false" ht="15" hidden="false" customHeight="false" outlineLevel="0" collapsed="false">
      <c r="A4531" s="250" t="n">
        <v>7226</v>
      </c>
      <c r="B4531" s="250" t="s">
        <v>8474</v>
      </c>
      <c r="C4531" s="250" t="s">
        <v>232</v>
      </c>
      <c r="D4531" s="250" t="s">
        <v>236</v>
      </c>
      <c r="E4531" s="251" t="s">
        <v>8475</v>
      </c>
      <c r="F4531" s="0" t="n">
        <v>4.16</v>
      </c>
    </row>
    <row r="4532" customFormat="false" ht="15" hidden="false" customHeight="false" outlineLevel="0" collapsed="false">
      <c r="A4532" s="250" t="n">
        <v>7227</v>
      </c>
      <c r="B4532" s="250" t="s">
        <v>8476</v>
      </c>
      <c r="C4532" s="250" t="s">
        <v>232</v>
      </c>
      <c r="D4532" s="250" t="s">
        <v>236</v>
      </c>
      <c r="E4532" s="251" t="s">
        <v>8477</v>
      </c>
      <c r="F4532" s="0" t="n">
        <v>2.06</v>
      </c>
    </row>
    <row r="4533" customFormat="false" ht="15" hidden="false" customHeight="false" outlineLevel="0" collapsed="false">
      <c r="A4533" s="250" t="n">
        <v>7212</v>
      </c>
      <c r="B4533" s="250" t="s">
        <v>8478</v>
      </c>
      <c r="C4533" s="250" t="s">
        <v>232</v>
      </c>
      <c r="D4533" s="250" t="s">
        <v>236</v>
      </c>
      <c r="E4533" s="251" t="s">
        <v>8479</v>
      </c>
      <c r="F4533" s="0" t="n">
        <v>1.09</v>
      </c>
    </row>
    <row r="4534" customFormat="false" ht="15" hidden="false" customHeight="false" outlineLevel="0" collapsed="false">
      <c r="A4534" s="250" t="n">
        <v>7229</v>
      </c>
      <c r="B4534" s="250" t="s">
        <v>8480</v>
      </c>
      <c r="C4534" s="250" t="s">
        <v>232</v>
      </c>
      <c r="D4534" s="250" t="s">
        <v>236</v>
      </c>
      <c r="E4534" s="251" t="s">
        <v>8481</v>
      </c>
      <c r="F4534" s="0" t="n">
        <v>1.6</v>
      </c>
    </row>
    <row r="4535" customFormat="false" ht="15" hidden="false" customHeight="false" outlineLevel="0" collapsed="false">
      <c r="A4535" s="250" t="n">
        <v>7230</v>
      </c>
      <c r="B4535" s="250" t="s">
        <v>8482</v>
      </c>
      <c r="C4535" s="250" t="s">
        <v>232</v>
      </c>
      <c r="D4535" s="250" t="s">
        <v>236</v>
      </c>
      <c r="E4535" s="251" t="s">
        <v>8483</v>
      </c>
      <c r="F4535" s="0" t="n">
        <v>11.75</v>
      </c>
    </row>
    <row r="4536" customFormat="false" ht="15" hidden="false" customHeight="false" outlineLevel="0" collapsed="false">
      <c r="A4536" s="250" t="n">
        <v>7231</v>
      </c>
      <c r="B4536" s="250" t="s">
        <v>8484</v>
      </c>
      <c r="C4536" s="250" t="s">
        <v>232</v>
      </c>
      <c r="D4536" s="250" t="s">
        <v>236</v>
      </c>
      <c r="E4536" s="251" t="s">
        <v>8485</v>
      </c>
      <c r="F4536" s="0" t="n">
        <v>6.6</v>
      </c>
    </row>
    <row r="4537" customFormat="false" ht="15" hidden="false" customHeight="false" outlineLevel="0" collapsed="false">
      <c r="A4537" s="250" t="n">
        <v>7220</v>
      </c>
      <c r="B4537" s="250" t="s">
        <v>8486</v>
      </c>
      <c r="C4537" s="250" t="s">
        <v>232</v>
      </c>
      <c r="D4537" s="250" t="s">
        <v>236</v>
      </c>
      <c r="E4537" s="251" t="s">
        <v>8487</v>
      </c>
      <c r="F4537" s="0" t="n">
        <v>9.85</v>
      </c>
    </row>
    <row r="4538" customFormat="false" ht="15" hidden="false" customHeight="false" outlineLevel="0" collapsed="false">
      <c r="A4538" s="250" t="n">
        <v>34447</v>
      </c>
      <c r="B4538" s="250" t="s">
        <v>8488</v>
      </c>
      <c r="C4538" s="250" t="s">
        <v>232</v>
      </c>
      <c r="D4538" s="250" t="s">
        <v>236</v>
      </c>
      <c r="E4538" s="251" t="s">
        <v>8489</v>
      </c>
      <c r="F4538" s="0" t="n">
        <v>12.64</v>
      </c>
    </row>
    <row r="4539" customFormat="false" ht="15" hidden="false" customHeight="false" outlineLevel="0" collapsed="false">
      <c r="A4539" s="250" t="n">
        <v>7233</v>
      </c>
      <c r="B4539" s="250" t="s">
        <v>8490</v>
      </c>
      <c r="C4539" s="250" t="s">
        <v>232</v>
      </c>
      <c r="D4539" s="250" t="s">
        <v>236</v>
      </c>
      <c r="E4539" s="251" t="s">
        <v>8491</v>
      </c>
      <c r="F4539" s="0" t="n">
        <v>14.49</v>
      </c>
    </row>
    <row r="4540" customFormat="false" ht="15" hidden="false" customHeight="false" outlineLevel="0" collapsed="false">
      <c r="A4540" s="250" t="n">
        <v>40740</v>
      </c>
      <c r="B4540" s="250" t="s">
        <v>8492</v>
      </c>
      <c r="C4540" s="250" t="s">
        <v>243</v>
      </c>
      <c r="D4540" s="250" t="s">
        <v>244</v>
      </c>
      <c r="E4540" s="251" t="s">
        <v>8493</v>
      </c>
      <c r="F4540" s="0" t="n">
        <v>18.14</v>
      </c>
    </row>
    <row r="4541" customFormat="false" ht="15" hidden="false" customHeight="false" outlineLevel="0" collapsed="false">
      <c r="A4541" s="250" t="n">
        <v>25007</v>
      </c>
      <c r="B4541" s="250" t="s">
        <v>8494</v>
      </c>
      <c r="C4541" s="250" t="s">
        <v>243</v>
      </c>
      <c r="D4541" s="250" t="s">
        <v>244</v>
      </c>
      <c r="E4541" s="251" t="s">
        <v>8495</v>
      </c>
      <c r="F4541" s="0" t="n">
        <v>25.96</v>
      </c>
    </row>
    <row r="4542" customFormat="false" ht="15" hidden="false" customHeight="false" outlineLevel="0" collapsed="false">
      <c r="A4542" s="250" t="n">
        <v>43071</v>
      </c>
      <c r="B4542" s="250" t="s">
        <v>8496</v>
      </c>
      <c r="C4542" s="250" t="s">
        <v>243</v>
      </c>
      <c r="D4542" s="250" t="s">
        <v>244</v>
      </c>
      <c r="E4542" s="251" t="s">
        <v>8497</v>
      </c>
      <c r="F4542" s="0" t="n">
        <v>5.48</v>
      </c>
    </row>
    <row r="4543" customFormat="false" ht="15" hidden="false" customHeight="false" outlineLevel="0" collapsed="false">
      <c r="A4543" s="250" t="n">
        <v>39520</v>
      </c>
      <c r="B4543" s="250" t="s">
        <v>8498</v>
      </c>
      <c r="C4543" s="250" t="s">
        <v>243</v>
      </c>
      <c r="D4543" s="250" t="s">
        <v>244</v>
      </c>
      <c r="E4543" s="251" t="s">
        <v>8499</v>
      </c>
      <c r="F4543" s="0" t="n">
        <v>8.48</v>
      </c>
    </row>
    <row r="4544" customFormat="false" ht="15" hidden="false" customHeight="false" outlineLevel="0" collapsed="false">
      <c r="A4544" s="250" t="n">
        <v>39521</v>
      </c>
      <c r="B4544" s="250" t="s">
        <v>8500</v>
      </c>
      <c r="C4544" s="250" t="s">
        <v>243</v>
      </c>
      <c r="D4544" s="250" t="s">
        <v>244</v>
      </c>
      <c r="E4544" s="251" t="s">
        <v>8501</v>
      </c>
      <c r="F4544" s="0" t="n">
        <v>8.16</v>
      </c>
    </row>
    <row r="4545" customFormat="false" ht="15" hidden="false" customHeight="false" outlineLevel="0" collapsed="false">
      <c r="A4545" s="250" t="n">
        <v>39522</v>
      </c>
      <c r="B4545" s="250" t="s">
        <v>8502</v>
      </c>
      <c r="C4545" s="250" t="s">
        <v>243</v>
      </c>
      <c r="D4545" s="250" t="s">
        <v>244</v>
      </c>
      <c r="E4545" s="251" t="s">
        <v>8503</v>
      </c>
      <c r="F4545" s="0" t="n">
        <v>7.76</v>
      </c>
    </row>
    <row r="4546" customFormat="false" ht="15" hidden="false" customHeight="false" outlineLevel="0" collapsed="false">
      <c r="A4546" s="250" t="n">
        <v>7243</v>
      </c>
      <c r="B4546" s="250" t="s">
        <v>8504</v>
      </c>
      <c r="C4546" s="250" t="s">
        <v>243</v>
      </c>
      <c r="D4546" s="250" t="s">
        <v>244</v>
      </c>
      <c r="E4546" s="251" t="s">
        <v>8505</v>
      </c>
      <c r="F4546" s="0" t="n">
        <v>13.84</v>
      </c>
    </row>
    <row r="4547" customFormat="false" ht="15" hidden="false" customHeight="false" outlineLevel="0" collapsed="false">
      <c r="A4547" s="250" t="n">
        <v>11067</v>
      </c>
      <c r="B4547" s="250" t="s">
        <v>8506</v>
      </c>
      <c r="C4547" s="250" t="s">
        <v>232</v>
      </c>
      <c r="D4547" s="250" t="s">
        <v>244</v>
      </c>
      <c r="E4547" s="251" t="s">
        <v>8507</v>
      </c>
      <c r="F4547" s="0" t="n">
        <v>7.95</v>
      </c>
    </row>
    <row r="4548" customFormat="false" ht="15" hidden="false" customHeight="false" outlineLevel="0" collapsed="false">
      <c r="A4548" s="250" t="n">
        <v>11068</v>
      </c>
      <c r="B4548" s="250" t="s">
        <v>8508</v>
      </c>
      <c r="C4548" s="250" t="s">
        <v>232</v>
      </c>
      <c r="D4548" s="250" t="s">
        <v>244</v>
      </c>
      <c r="E4548" s="251" t="s">
        <v>8509</v>
      </c>
      <c r="F4548" s="0" t="n">
        <v>12</v>
      </c>
    </row>
    <row r="4549" customFormat="false" ht="15" hidden="false" customHeight="false" outlineLevel="0" collapsed="false">
      <c r="A4549" s="250" t="n">
        <v>7246</v>
      </c>
      <c r="B4549" s="250" t="s">
        <v>8510</v>
      </c>
      <c r="C4549" s="250" t="s">
        <v>232</v>
      </c>
      <c r="D4549" s="250" t="s">
        <v>236</v>
      </c>
      <c r="E4549" s="251" t="s">
        <v>8511</v>
      </c>
      <c r="F4549" s="0" t="n">
        <v>20.35</v>
      </c>
    </row>
    <row r="4550" customFormat="false" ht="15" hidden="false" customHeight="false" outlineLevel="0" collapsed="false">
      <c r="A4550" s="250" t="n">
        <v>12869</v>
      </c>
      <c r="B4550" s="250" t="s">
        <v>8512</v>
      </c>
      <c r="C4550" s="250" t="s">
        <v>575</v>
      </c>
      <c r="D4550" s="250" t="s">
        <v>236</v>
      </c>
      <c r="E4550" s="251" t="s">
        <v>6159</v>
      </c>
      <c r="F4550" s="0" t="n">
        <v>13.01</v>
      </c>
    </row>
    <row r="4551" customFormat="false" ht="15" hidden="false" customHeight="false" outlineLevel="0" collapsed="false">
      <c r="A4551" s="250" t="n">
        <v>41097</v>
      </c>
      <c r="B4551" s="250" t="s">
        <v>8513</v>
      </c>
      <c r="C4551" s="250" t="s">
        <v>578</v>
      </c>
      <c r="D4551" s="250" t="s">
        <v>236</v>
      </c>
      <c r="E4551" s="251" t="s">
        <v>8514</v>
      </c>
      <c r="F4551" s="0" t="n">
        <v>31.84</v>
      </c>
    </row>
    <row r="4552" customFormat="false" ht="15" hidden="false" customHeight="false" outlineLevel="0" collapsed="false">
      <c r="A4552" s="250" t="n">
        <v>1574</v>
      </c>
      <c r="B4552" s="250" t="s">
        <v>8515</v>
      </c>
      <c r="C4552" s="250" t="s">
        <v>232</v>
      </c>
      <c r="D4552" s="250" t="s">
        <v>236</v>
      </c>
      <c r="E4552" s="251" t="s">
        <v>2961</v>
      </c>
      <c r="F4552" s="0" t="n">
        <v>55.39</v>
      </c>
    </row>
    <row r="4553" customFormat="false" ht="15" hidden="false" customHeight="false" outlineLevel="0" collapsed="false">
      <c r="A4553" s="250" t="n">
        <v>1581</v>
      </c>
      <c r="B4553" s="250" t="s">
        <v>8516</v>
      </c>
      <c r="C4553" s="250" t="s">
        <v>232</v>
      </c>
      <c r="D4553" s="250" t="s">
        <v>236</v>
      </c>
      <c r="E4553" s="251" t="s">
        <v>8517</v>
      </c>
      <c r="F4553" s="0" t="n">
        <v>14.23</v>
      </c>
    </row>
    <row r="4554" customFormat="false" ht="15" hidden="false" customHeight="false" outlineLevel="0" collapsed="false">
      <c r="A4554" s="250" t="n">
        <v>1575</v>
      </c>
      <c r="B4554" s="250" t="s">
        <v>8518</v>
      </c>
      <c r="C4554" s="250" t="s">
        <v>232</v>
      </c>
      <c r="D4554" s="250" t="s">
        <v>236</v>
      </c>
      <c r="E4554" s="251" t="s">
        <v>2180</v>
      </c>
      <c r="F4554" s="0" t="n">
        <v>24.69</v>
      </c>
    </row>
    <row r="4555" customFormat="false" ht="15" hidden="false" customHeight="false" outlineLevel="0" collapsed="false">
      <c r="A4555" s="250" t="n">
        <v>1570</v>
      </c>
      <c r="B4555" s="250" t="s">
        <v>8519</v>
      </c>
      <c r="C4555" s="250" t="s">
        <v>232</v>
      </c>
      <c r="D4555" s="250" t="s">
        <v>236</v>
      </c>
      <c r="E4555" s="251" t="s">
        <v>266</v>
      </c>
      <c r="F4555" s="0" t="n">
        <v>6.94</v>
      </c>
    </row>
    <row r="4556" customFormat="false" ht="15" hidden="false" customHeight="false" outlineLevel="0" collapsed="false">
      <c r="A4556" s="250" t="n">
        <v>1576</v>
      </c>
      <c r="B4556" s="250" t="s">
        <v>8520</v>
      </c>
      <c r="C4556" s="250" t="s">
        <v>232</v>
      </c>
      <c r="D4556" s="250" t="s">
        <v>236</v>
      </c>
      <c r="E4556" s="251" t="s">
        <v>4968</v>
      </c>
      <c r="F4556" s="0" t="n">
        <v>22.98</v>
      </c>
    </row>
    <row r="4557" customFormat="false" ht="15" hidden="false" customHeight="false" outlineLevel="0" collapsed="false">
      <c r="A4557" s="250" t="n">
        <v>1577</v>
      </c>
      <c r="B4557" s="250" t="s">
        <v>8521</v>
      </c>
      <c r="C4557" s="250" t="s">
        <v>232</v>
      </c>
      <c r="D4557" s="250" t="s">
        <v>236</v>
      </c>
      <c r="E4557" s="251" t="s">
        <v>8522</v>
      </c>
      <c r="F4557" s="0" t="n">
        <v>14.07</v>
      </c>
    </row>
    <row r="4558" customFormat="false" ht="15" hidden="false" customHeight="false" outlineLevel="0" collapsed="false">
      <c r="A4558" s="250" t="n">
        <v>1571</v>
      </c>
      <c r="B4558" s="250" t="s">
        <v>8523</v>
      </c>
      <c r="C4558" s="250" t="s">
        <v>232</v>
      </c>
      <c r="D4558" s="250" t="s">
        <v>236</v>
      </c>
      <c r="E4558" s="251" t="s">
        <v>4063</v>
      </c>
      <c r="F4558" s="0" t="n">
        <v>999.44</v>
      </c>
    </row>
    <row r="4559" customFormat="false" ht="15" hidden="false" customHeight="false" outlineLevel="0" collapsed="false">
      <c r="A4559" s="250" t="n">
        <v>1578</v>
      </c>
      <c r="B4559" s="250" t="s">
        <v>8524</v>
      </c>
      <c r="C4559" s="250" t="s">
        <v>232</v>
      </c>
      <c r="D4559" s="250" t="s">
        <v>236</v>
      </c>
      <c r="E4559" s="251" t="s">
        <v>4622</v>
      </c>
      <c r="F4559" s="0" t="n">
        <v>2.86</v>
      </c>
    </row>
    <row r="4560" customFormat="false" ht="15" hidden="false" customHeight="false" outlineLevel="0" collapsed="false">
      <c r="A4560" s="250" t="n">
        <v>1573</v>
      </c>
      <c r="B4560" s="250" t="s">
        <v>8525</v>
      </c>
      <c r="C4560" s="250" t="s">
        <v>232</v>
      </c>
      <c r="D4560" s="250" t="s">
        <v>236</v>
      </c>
      <c r="E4560" s="251" t="s">
        <v>4088</v>
      </c>
      <c r="F4560" s="0" t="n">
        <v>2</v>
      </c>
    </row>
    <row r="4561" customFormat="false" ht="15" hidden="false" customHeight="false" outlineLevel="0" collapsed="false">
      <c r="A4561" s="250" t="n">
        <v>1579</v>
      </c>
      <c r="B4561" s="250" t="s">
        <v>8526</v>
      </c>
      <c r="C4561" s="250" t="s">
        <v>232</v>
      </c>
      <c r="D4561" s="250" t="s">
        <v>236</v>
      </c>
      <c r="E4561" s="251" t="s">
        <v>8527</v>
      </c>
      <c r="F4561" s="0" t="n">
        <v>1.91</v>
      </c>
    </row>
    <row r="4562" customFormat="false" ht="15" hidden="false" customHeight="false" outlineLevel="0" collapsed="false">
      <c r="A4562" s="250" t="n">
        <v>1580</v>
      </c>
      <c r="B4562" s="250" t="s">
        <v>8528</v>
      </c>
      <c r="C4562" s="250" t="s">
        <v>232</v>
      </c>
      <c r="D4562" s="250" t="s">
        <v>236</v>
      </c>
      <c r="E4562" s="251" t="s">
        <v>8529</v>
      </c>
      <c r="F4562" s="0" t="n">
        <v>2.28</v>
      </c>
    </row>
    <row r="4563" customFormat="false" ht="15" hidden="false" customHeight="false" outlineLevel="0" collapsed="false">
      <c r="A4563" s="250" t="n">
        <v>39321</v>
      </c>
      <c r="B4563" s="250" t="s">
        <v>8530</v>
      </c>
      <c r="C4563" s="250" t="s">
        <v>232</v>
      </c>
      <c r="D4563" s="250" t="s">
        <v>236</v>
      </c>
      <c r="E4563" s="251" t="s">
        <v>4512</v>
      </c>
      <c r="F4563" s="0" t="n">
        <v>1.38</v>
      </c>
    </row>
    <row r="4564" customFormat="false" ht="15" hidden="false" customHeight="false" outlineLevel="0" collapsed="false">
      <c r="A4564" s="250" t="n">
        <v>39319</v>
      </c>
      <c r="B4564" s="250" t="s">
        <v>8531</v>
      </c>
      <c r="C4564" s="250" t="s">
        <v>232</v>
      </c>
      <c r="D4564" s="250" t="s">
        <v>236</v>
      </c>
      <c r="E4564" s="251" t="s">
        <v>8532</v>
      </c>
      <c r="F4564" s="0" t="n">
        <v>895.14</v>
      </c>
    </row>
    <row r="4565" customFormat="false" ht="15" hidden="false" customHeight="false" outlineLevel="0" collapsed="false">
      <c r="A4565" s="250" t="n">
        <v>39320</v>
      </c>
      <c r="B4565" s="250" t="s">
        <v>8533</v>
      </c>
      <c r="C4565" s="250" t="s">
        <v>232</v>
      </c>
      <c r="D4565" s="250" t="s">
        <v>236</v>
      </c>
      <c r="E4565" s="251" t="s">
        <v>4828</v>
      </c>
      <c r="F4565" s="0" t="n">
        <v>1.01</v>
      </c>
    </row>
    <row r="4566" customFormat="false" ht="15" hidden="false" customHeight="false" outlineLevel="0" collapsed="false">
      <c r="A4566" s="250" t="n">
        <v>1591</v>
      </c>
      <c r="B4566" s="250" t="s">
        <v>8534</v>
      </c>
      <c r="C4566" s="250" t="s">
        <v>232</v>
      </c>
      <c r="D4566" s="250" t="s">
        <v>236</v>
      </c>
      <c r="E4566" s="251" t="s">
        <v>8374</v>
      </c>
      <c r="F4566" s="0" t="n">
        <v>1.86</v>
      </c>
    </row>
    <row r="4567" customFormat="false" ht="15" hidden="false" customHeight="false" outlineLevel="0" collapsed="false">
      <c r="A4567" s="250" t="n">
        <v>1547</v>
      </c>
      <c r="B4567" s="250" t="s">
        <v>8535</v>
      </c>
      <c r="C4567" s="250" t="s">
        <v>232</v>
      </c>
      <c r="D4567" s="250" t="s">
        <v>236</v>
      </c>
      <c r="E4567" s="251" t="s">
        <v>8536</v>
      </c>
      <c r="F4567" s="0" t="n">
        <v>28</v>
      </c>
    </row>
    <row r="4568" customFormat="false" ht="15" hidden="false" customHeight="false" outlineLevel="0" collapsed="false">
      <c r="A4568" s="250" t="n">
        <v>38196</v>
      </c>
      <c r="B4568" s="250" t="s">
        <v>8537</v>
      </c>
      <c r="C4568" s="250" t="s">
        <v>232</v>
      </c>
      <c r="D4568" s="250" t="s">
        <v>236</v>
      </c>
      <c r="E4568" s="251" t="s">
        <v>8538</v>
      </c>
      <c r="F4568" s="0" t="n">
        <v>110.44</v>
      </c>
    </row>
    <row r="4569" customFormat="false" ht="15" hidden="false" customHeight="false" outlineLevel="0" collapsed="false">
      <c r="A4569" s="250" t="n">
        <v>1543</v>
      </c>
      <c r="B4569" s="250" t="s">
        <v>8539</v>
      </c>
      <c r="C4569" s="250" t="s">
        <v>232</v>
      </c>
      <c r="D4569" s="250" t="s">
        <v>236</v>
      </c>
      <c r="E4569" s="251" t="s">
        <v>5547</v>
      </c>
      <c r="F4569" s="0" t="n">
        <v>148.16</v>
      </c>
    </row>
    <row r="4570" customFormat="false" ht="15" hidden="false" customHeight="false" outlineLevel="0" collapsed="false">
      <c r="A4570" s="250" t="n">
        <v>1585</v>
      </c>
      <c r="B4570" s="250" t="s">
        <v>8540</v>
      </c>
      <c r="C4570" s="250" t="s">
        <v>232</v>
      </c>
      <c r="D4570" s="250" t="s">
        <v>236</v>
      </c>
      <c r="E4570" s="251" t="s">
        <v>4622</v>
      </c>
      <c r="F4570" s="0" t="n">
        <v>170.99</v>
      </c>
    </row>
    <row r="4571" customFormat="false" ht="15" hidden="false" customHeight="false" outlineLevel="0" collapsed="false">
      <c r="A4571" s="250" t="n">
        <v>1593</v>
      </c>
      <c r="B4571" s="250" t="s">
        <v>8541</v>
      </c>
      <c r="C4571" s="250" t="s">
        <v>232</v>
      </c>
      <c r="D4571" s="250" t="s">
        <v>236</v>
      </c>
      <c r="E4571" s="251" t="s">
        <v>8542</v>
      </c>
      <c r="F4571" s="0" t="n">
        <v>139.85</v>
      </c>
    </row>
    <row r="4572" customFormat="false" ht="15" hidden="false" customHeight="false" outlineLevel="0" collapsed="false">
      <c r="A4572" s="250" t="n">
        <v>11838</v>
      </c>
      <c r="B4572" s="250" t="s">
        <v>8543</v>
      </c>
      <c r="C4572" s="250" t="s">
        <v>232</v>
      </c>
      <c r="D4572" s="250" t="s">
        <v>236</v>
      </c>
      <c r="E4572" s="251" t="s">
        <v>2520</v>
      </c>
      <c r="F4572" s="0" t="n">
        <v>190.71</v>
      </c>
    </row>
    <row r="4573" customFormat="false" ht="15" hidden="false" customHeight="false" outlineLevel="0" collapsed="false">
      <c r="A4573" s="250" t="n">
        <v>1594</v>
      </c>
      <c r="B4573" s="250" t="s">
        <v>8544</v>
      </c>
      <c r="C4573" s="250" t="s">
        <v>232</v>
      </c>
      <c r="D4573" s="250" t="s">
        <v>236</v>
      </c>
      <c r="E4573" s="251" t="s">
        <v>896</v>
      </c>
      <c r="F4573" s="0" t="n">
        <v>213.59</v>
      </c>
    </row>
    <row r="4574" customFormat="false" ht="15" hidden="false" customHeight="false" outlineLevel="0" collapsed="false">
      <c r="A4574" s="250" t="n">
        <v>1586</v>
      </c>
      <c r="B4574" s="250" t="s">
        <v>8545</v>
      </c>
      <c r="C4574" s="250" t="s">
        <v>232</v>
      </c>
      <c r="D4574" s="250" t="s">
        <v>236</v>
      </c>
      <c r="E4574" s="251" t="s">
        <v>8546</v>
      </c>
      <c r="F4574" s="0" t="n">
        <v>43.77</v>
      </c>
    </row>
    <row r="4575" customFormat="false" ht="15" hidden="false" customHeight="false" outlineLevel="0" collapsed="false">
      <c r="A4575" s="250" t="n">
        <v>11839</v>
      </c>
      <c r="B4575" s="250" t="s">
        <v>8547</v>
      </c>
      <c r="C4575" s="250" t="s">
        <v>232</v>
      </c>
      <c r="D4575" s="250" t="s">
        <v>236</v>
      </c>
      <c r="E4575" s="251" t="s">
        <v>8548</v>
      </c>
      <c r="F4575" s="0" t="n">
        <v>7.51</v>
      </c>
    </row>
    <row r="4576" customFormat="false" ht="15" hidden="false" customHeight="false" outlineLevel="0" collapsed="false">
      <c r="A4576" s="250" t="n">
        <v>1587</v>
      </c>
      <c r="B4576" s="250" t="s">
        <v>8549</v>
      </c>
      <c r="C4576" s="250" t="s">
        <v>232</v>
      </c>
      <c r="D4576" s="250" t="s">
        <v>236</v>
      </c>
      <c r="E4576" s="251" t="s">
        <v>8550</v>
      </c>
      <c r="F4576" s="0" t="n">
        <v>13.05</v>
      </c>
    </row>
    <row r="4577" customFormat="false" ht="15" hidden="false" customHeight="false" outlineLevel="0" collapsed="false">
      <c r="A4577" s="250" t="n">
        <v>1545</v>
      </c>
      <c r="B4577" s="250" t="s">
        <v>8551</v>
      </c>
      <c r="C4577" s="250" t="s">
        <v>232</v>
      </c>
      <c r="D4577" s="250" t="s">
        <v>236</v>
      </c>
      <c r="E4577" s="251" t="s">
        <v>8552</v>
      </c>
      <c r="F4577" s="0" t="n">
        <v>15.12</v>
      </c>
    </row>
    <row r="4578" customFormat="false" ht="15" hidden="false" customHeight="false" outlineLevel="0" collapsed="false">
      <c r="A4578" s="250" t="n">
        <v>1588</v>
      </c>
      <c r="B4578" s="250" t="s">
        <v>8553</v>
      </c>
      <c r="C4578" s="250" t="s">
        <v>232</v>
      </c>
      <c r="D4578" s="250" t="s">
        <v>236</v>
      </c>
      <c r="E4578" s="251" t="s">
        <v>8554</v>
      </c>
      <c r="F4578" s="0" t="n">
        <v>12.4</v>
      </c>
    </row>
    <row r="4579" customFormat="false" ht="15" hidden="false" customHeight="false" outlineLevel="0" collapsed="false">
      <c r="A4579" s="250" t="n">
        <v>1535</v>
      </c>
      <c r="B4579" s="250" t="s">
        <v>8555</v>
      </c>
      <c r="C4579" s="250" t="s">
        <v>232</v>
      </c>
      <c r="D4579" s="250" t="s">
        <v>236</v>
      </c>
      <c r="E4579" s="251" t="s">
        <v>7026</v>
      </c>
      <c r="F4579" s="0" t="n">
        <v>36.04</v>
      </c>
    </row>
    <row r="4580" customFormat="false" ht="15" hidden="false" customHeight="false" outlineLevel="0" collapsed="false">
      <c r="A4580" s="250" t="n">
        <v>1589</v>
      </c>
      <c r="B4580" s="250" t="s">
        <v>8556</v>
      </c>
      <c r="C4580" s="250" t="s">
        <v>232</v>
      </c>
      <c r="D4580" s="250" t="s">
        <v>236</v>
      </c>
      <c r="E4580" s="251" t="s">
        <v>3976</v>
      </c>
      <c r="F4580" s="0" t="n">
        <v>43.12</v>
      </c>
    </row>
    <row r="4581" customFormat="false" ht="15" hidden="false" customHeight="false" outlineLevel="0" collapsed="false">
      <c r="A4581" s="250" t="n">
        <v>1546</v>
      </c>
      <c r="B4581" s="250" t="s">
        <v>8557</v>
      </c>
      <c r="C4581" s="250" t="s">
        <v>232</v>
      </c>
      <c r="D4581" s="250" t="s">
        <v>236</v>
      </c>
      <c r="E4581" s="251" t="s">
        <v>8558</v>
      </c>
      <c r="F4581" s="0" t="n">
        <v>21.38</v>
      </c>
    </row>
    <row r="4582" customFormat="false" ht="15" hidden="false" customHeight="false" outlineLevel="0" collapsed="false">
      <c r="A4582" s="250" t="n">
        <v>1590</v>
      </c>
      <c r="B4582" s="250" t="s">
        <v>8559</v>
      </c>
      <c r="C4582" s="250" t="s">
        <v>232</v>
      </c>
      <c r="D4582" s="250" t="s">
        <v>236</v>
      </c>
      <c r="E4582" s="251" t="s">
        <v>8560</v>
      </c>
      <c r="F4582" s="0" t="n">
        <v>57.39</v>
      </c>
    </row>
    <row r="4583" customFormat="false" ht="15" hidden="false" customHeight="false" outlineLevel="0" collapsed="false">
      <c r="A4583" s="250" t="n">
        <v>1542</v>
      </c>
      <c r="B4583" s="250" t="s">
        <v>8561</v>
      </c>
      <c r="C4583" s="250" t="s">
        <v>232</v>
      </c>
      <c r="D4583" s="250" t="s">
        <v>236</v>
      </c>
      <c r="E4583" s="251" t="s">
        <v>8562</v>
      </c>
      <c r="F4583" s="0" t="n">
        <v>86.22</v>
      </c>
    </row>
    <row r="4584" customFormat="false" ht="15" hidden="false" customHeight="false" outlineLevel="0" collapsed="false">
      <c r="A4584" s="250" t="n">
        <v>38415</v>
      </c>
      <c r="B4584" s="250" t="s">
        <v>8563</v>
      </c>
      <c r="C4584" s="250" t="s">
        <v>232</v>
      </c>
      <c r="D4584" s="250" t="s">
        <v>236</v>
      </c>
      <c r="E4584" s="251" t="s">
        <v>8564</v>
      </c>
      <c r="F4584" s="0" t="n">
        <v>47.42</v>
      </c>
    </row>
    <row r="4585" customFormat="false" ht="15" hidden="false" customHeight="false" outlineLevel="0" collapsed="false">
      <c r="A4585" s="250" t="n">
        <v>38414</v>
      </c>
      <c r="B4585" s="250" t="s">
        <v>8565</v>
      </c>
      <c r="C4585" s="250" t="s">
        <v>232</v>
      </c>
      <c r="D4585" s="250" t="s">
        <v>236</v>
      </c>
      <c r="E4585" s="251" t="s">
        <v>8566</v>
      </c>
      <c r="F4585" s="0" t="n">
        <v>56.61</v>
      </c>
    </row>
    <row r="4586" customFormat="false" ht="15" hidden="false" customHeight="false" outlineLevel="0" collapsed="false">
      <c r="A4586" s="250" t="n">
        <v>38128</v>
      </c>
      <c r="B4586" s="250" t="s">
        <v>8567</v>
      </c>
      <c r="C4586" s="250" t="s">
        <v>352</v>
      </c>
      <c r="D4586" s="250" t="s">
        <v>233</v>
      </c>
      <c r="E4586" s="251" t="s">
        <v>8568</v>
      </c>
      <c r="F4586" s="0" t="n">
        <v>79.51</v>
      </c>
    </row>
    <row r="4587" customFormat="false" ht="15" hidden="false" customHeight="false" outlineLevel="0" collapsed="false">
      <c r="A4587" s="250" t="n">
        <v>7253</v>
      </c>
      <c r="B4587" s="250" t="s">
        <v>8569</v>
      </c>
      <c r="C4587" s="250" t="s">
        <v>572</v>
      </c>
      <c r="D4587" s="250" t="s">
        <v>236</v>
      </c>
      <c r="E4587" s="251" t="s">
        <v>8570</v>
      </c>
      <c r="F4587" s="0" t="n">
        <v>29.6</v>
      </c>
    </row>
    <row r="4588" customFormat="false" ht="15" hidden="false" customHeight="false" outlineLevel="0" collapsed="false">
      <c r="A4588" s="250" t="n">
        <v>4806</v>
      </c>
      <c r="B4588" s="250" t="s">
        <v>8571</v>
      </c>
      <c r="C4588" s="250" t="s">
        <v>253</v>
      </c>
      <c r="D4588" s="250" t="s">
        <v>236</v>
      </c>
      <c r="E4588" s="251" t="s">
        <v>8572</v>
      </c>
      <c r="F4588" s="0" t="n">
        <v>119.18</v>
      </c>
    </row>
    <row r="4589" customFormat="false" ht="15" hidden="false" customHeight="false" outlineLevel="0" collapsed="false">
      <c r="A4589" s="250" t="n">
        <v>34401</v>
      </c>
      <c r="B4589" s="250" t="s">
        <v>8573</v>
      </c>
      <c r="C4589" s="250" t="s">
        <v>232</v>
      </c>
      <c r="D4589" s="250" t="s">
        <v>236</v>
      </c>
      <c r="E4589" s="251" t="s">
        <v>2290</v>
      </c>
      <c r="F4589" s="0" t="n">
        <v>36.1</v>
      </c>
    </row>
    <row r="4590" customFormat="false" ht="15" hidden="false" customHeight="false" outlineLevel="0" collapsed="false">
      <c r="A4590" s="250" t="n">
        <v>7260</v>
      </c>
      <c r="B4590" s="250" t="s">
        <v>8574</v>
      </c>
      <c r="C4590" s="250" t="s">
        <v>232</v>
      </c>
      <c r="D4590" s="250" t="s">
        <v>236</v>
      </c>
      <c r="E4590" s="251" t="s">
        <v>1853</v>
      </c>
      <c r="F4590" s="0" t="n">
        <v>73.69</v>
      </c>
    </row>
    <row r="4591" customFormat="false" ht="15" hidden="false" customHeight="false" outlineLevel="0" collapsed="false">
      <c r="A4591" s="250" t="n">
        <v>7256</v>
      </c>
      <c r="B4591" s="250" t="s">
        <v>8575</v>
      </c>
      <c r="C4591" s="250" t="s">
        <v>232</v>
      </c>
      <c r="D4591" s="250" t="s">
        <v>236</v>
      </c>
      <c r="E4591" s="251" t="s">
        <v>6133</v>
      </c>
      <c r="F4591" s="0" t="n">
        <v>85.89</v>
      </c>
    </row>
    <row r="4592" customFormat="false" ht="15" hidden="false" customHeight="false" outlineLevel="0" collapsed="false">
      <c r="A4592" s="250" t="n">
        <v>7258</v>
      </c>
      <c r="B4592" s="250" t="s">
        <v>8576</v>
      </c>
      <c r="C4592" s="250" t="s">
        <v>232</v>
      </c>
      <c r="D4592" s="250" t="s">
        <v>236</v>
      </c>
      <c r="E4592" s="251" t="s">
        <v>8568</v>
      </c>
      <c r="F4592" s="0" t="n">
        <v>123.88</v>
      </c>
    </row>
    <row r="4593" customFormat="false" ht="15" hidden="false" customHeight="false" outlineLevel="0" collapsed="false">
      <c r="A4593" s="250" t="n">
        <v>34400</v>
      </c>
      <c r="B4593" s="250" t="s">
        <v>8577</v>
      </c>
      <c r="C4593" s="250" t="s">
        <v>232</v>
      </c>
      <c r="D4593" s="250" t="s">
        <v>236</v>
      </c>
      <c r="E4593" s="251" t="s">
        <v>7807</v>
      </c>
      <c r="F4593" s="0" t="n">
        <v>136.83</v>
      </c>
    </row>
    <row r="4594" customFormat="false" ht="15" hidden="false" customHeight="false" outlineLevel="0" collapsed="false">
      <c r="A4594" s="250" t="n">
        <v>10617</v>
      </c>
      <c r="B4594" s="250" t="s">
        <v>8578</v>
      </c>
      <c r="C4594" s="250" t="s">
        <v>232</v>
      </c>
      <c r="D4594" s="250" t="s">
        <v>236</v>
      </c>
      <c r="E4594" s="251" t="s">
        <v>8579</v>
      </c>
      <c r="F4594" s="0" t="n">
        <v>66.53</v>
      </c>
    </row>
    <row r="4595" customFormat="false" ht="15" hidden="false" customHeight="false" outlineLevel="0" collapsed="false">
      <c r="A4595" s="250" t="n">
        <v>7274</v>
      </c>
      <c r="B4595" s="250" t="s">
        <v>8580</v>
      </c>
      <c r="C4595" s="250" t="s">
        <v>232</v>
      </c>
      <c r="D4595" s="250" t="s">
        <v>244</v>
      </c>
      <c r="E4595" s="251" t="s">
        <v>8581</v>
      </c>
      <c r="F4595" s="0" t="n">
        <v>155.69</v>
      </c>
    </row>
    <row r="4596" customFormat="false" ht="15" hidden="false" customHeight="false" outlineLevel="0" collapsed="false">
      <c r="A4596" s="250" t="n">
        <v>11663</v>
      </c>
      <c r="B4596" s="250" t="s">
        <v>8582</v>
      </c>
      <c r="C4596" s="250" t="s">
        <v>232</v>
      </c>
      <c r="D4596" s="250" t="s">
        <v>244</v>
      </c>
      <c r="E4596" s="251" t="s">
        <v>8583</v>
      </c>
      <c r="F4596" s="0" t="n">
        <v>173</v>
      </c>
    </row>
    <row r="4597" customFormat="false" ht="15" hidden="false" customHeight="false" outlineLevel="0" collapsed="false">
      <c r="A4597" s="250" t="n">
        <v>154</v>
      </c>
      <c r="B4597" s="250" t="s">
        <v>8584</v>
      </c>
      <c r="C4597" s="250" t="s">
        <v>355</v>
      </c>
      <c r="D4597" s="250" t="s">
        <v>236</v>
      </c>
      <c r="E4597" s="251" t="s">
        <v>8585</v>
      </c>
      <c r="F4597" s="0" t="n">
        <v>190.37</v>
      </c>
    </row>
    <row r="4598" customFormat="false" ht="15" hidden="false" customHeight="false" outlineLevel="0" collapsed="false">
      <c r="A4598" s="250" t="n">
        <v>38121</v>
      </c>
      <c r="B4598" s="250" t="s">
        <v>8586</v>
      </c>
      <c r="C4598" s="250" t="s">
        <v>355</v>
      </c>
      <c r="D4598" s="250" t="s">
        <v>236</v>
      </c>
      <c r="E4598" s="251" t="s">
        <v>4165</v>
      </c>
      <c r="F4598" s="0" t="n">
        <v>207.63</v>
      </c>
    </row>
    <row r="4599" customFormat="false" ht="15" hidden="false" customHeight="false" outlineLevel="0" collapsed="false">
      <c r="A4599" s="250" t="n">
        <v>43776</v>
      </c>
      <c r="B4599" s="250" t="s">
        <v>8587</v>
      </c>
      <c r="C4599" s="250" t="s">
        <v>355</v>
      </c>
      <c r="D4599" s="250" t="s">
        <v>236</v>
      </c>
      <c r="E4599" s="251" t="s">
        <v>2976</v>
      </c>
      <c r="F4599" s="0" t="n">
        <v>224.94</v>
      </c>
    </row>
    <row r="4600" customFormat="false" ht="15" hidden="false" customHeight="false" outlineLevel="0" collapsed="false">
      <c r="A4600" s="250" t="n">
        <v>7343</v>
      </c>
      <c r="B4600" s="250" t="s">
        <v>8588</v>
      </c>
      <c r="C4600" s="250" t="s">
        <v>355</v>
      </c>
      <c r="D4600" s="250" t="s">
        <v>236</v>
      </c>
      <c r="E4600" s="251" t="s">
        <v>8589</v>
      </c>
      <c r="F4600" s="0" t="n">
        <v>249.06</v>
      </c>
    </row>
    <row r="4601" customFormat="false" ht="15" hidden="false" customHeight="false" outlineLevel="0" collapsed="false">
      <c r="A4601" s="250" t="n">
        <v>7348</v>
      </c>
      <c r="B4601" s="250" t="s">
        <v>8590</v>
      </c>
      <c r="C4601" s="250" t="s">
        <v>355</v>
      </c>
      <c r="D4601" s="250" t="s">
        <v>236</v>
      </c>
      <c r="E4601" s="251" t="s">
        <v>8591</v>
      </c>
      <c r="F4601" s="0" t="n">
        <v>164.7</v>
      </c>
    </row>
    <row r="4602" customFormat="false" ht="15" hidden="false" customHeight="false" outlineLevel="0" collapsed="false">
      <c r="A4602" s="250" t="n">
        <v>7313</v>
      </c>
      <c r="B4602" s="250" t="s">
        <v>8592</v>
      </c>
      <c r="C4602" s="250" t="s">
        <v>355</v>
      </c>
      <c r="D4602" s="250" t="s">
        <v>244</v>
      </c>
      <c r="E4602" s="251" t="s">
        <v>3987</v>
      </c>
      <c r="F4602" s="0" t="n">
        <v>262.46</v>
      </c>
    </row>
    <row r="4603" customFormat="false" ht="15" hidden="false" customHeight="false" outlineLevel="0" collapsed="false">
      <c r="A4603" s="250" t="n">
        <v>7319</v>
      </c>
      <c r="B4603" s="250" t="s">
        <v>8593</v>
      </c>
      <c r="C4603" s="250" t="s">
        <v>355</v>
      </c>
      <c r="D4603" s="250" t="s">
        <v>244</v>
      </c>
      <c r="E4603" s="251" t="s">
        <v>8594</v>
      </c>
      <c r="F4603" s="0" t="n">
        <v>344.69</v>
      </c>
    </row>
    <row r="4604" customFormat="false" ht="15" hidden="false" customHeight="false" outlineLevel="0" collapsed="false">
      <c r="A4604" s="250" t="n">
        <v>7314</v>
      </c>
      <c r="B4604" s="250" t="s">
        <v>8595</v>
      </c>
      <c r="C4604" s="250" t="s">
        <v>355</v>
      </c>
      <c r="D4604" s="250" t="s">
        <v>236</v>
      </c>
      <c r="E4604" s="251" t="s">
        <v>8596</v>
      </c>
      <c r="F4604" s="0" t="n">
        <v>423.77</v>
      </c>
    </row>
    <row r="4605" customFormat="false" ht="15" hidden="false" customHeight="false" outlineLevel="0" collapsed="false">
      <c r="A4605" s="250" t="n">
        <v>7304</v>
      </c>
      <c r="B4605" s="250" t="s">
        <v>8597</v>
      </c>
      <c r="C4605" s="250" t="s">
        <v>355</v>
      </c>
      <c r="D4605" s="250" t="s">
        <v>236</v>
      </c>
      <c r="E4605" s="251" t="s">
        <v>8598</v>
      </c>
      <c r="F4605" s="0" t="n">
        <v>471.67</v>
      </c>
    </row>
    <row r="4606" customFormat="false" ht="15" hidden="false" customHeight="false" outlineLevel="0" collapsed="false">
      <c r="A4606" s="250" t="n">
        <v>43649</v>
      </c>
      <c r="B4606" s="250" t="s">
        <v>8599</v>
      </c>
      <c r="C4606" s="250" t="s">
        <v>355</v>
      </c>
      <c r="D4606" s="250" t="s">
        <v>236</v>
      </c>
      <c r="E4606" s="251" t="s">
        <v>8600</v>
      </c>
      <c r="F4606" s="0" t="n">
        <v>528.05</v>
      </c>
    </row>
    <row r="4607" customFormat="false" ht="15" hidden="false" customHeight="false" outlineLevel="0" collapsed="false">
      <c r="A4607" s="250" t="n">
        <v>43650</v>
      </c>
      <c r="B4607" s="250" t="s">
        <v>8601</v>
      </c>
      <c r="C4607" s="250" t="s">
        <v>355</v>
      </c>
      <c r="D4607" s="250" t="s">
        <v>236</v>
      </c>
      <c r="E4607" s="251" t="s">
        <v>8602</v>
      </c>
      <c r="F4607" s="0" t="n">
        <v>114.45</v>
      </c>
    </row>
    <row r="4608" customFormat="false" ht="15" hidden="false" customHeight="false" outlineLevel="0" collapsed="false">
      <c r="A4608" s="250" t="n">
        <v>7311</v>
      </c>
      <c r="B4608" s="250" t="s">
        <v>8603</v>
      </c>
      <c r="C4608" s="250" t="s">
        <v>355</v>
      </c>
      <c r="D4608" s="250" t="s">
        <v>236</v>
      </c>
      <c r="E4608" s="251" t="s">
        <v>8604</v>
      </c>
      <c r="F4608" s="0" t="n">
        <v>32.75</v>
      </c>
    </row>
    <row r="4609" customFormat="false" ht="15" hidden="false" customHeight="false" outlineLevel="0" collapsed="false">
      <c r="A4609" s="250" t="n">
        <v>7292</v>
      </c>
      <c r="B4609" s="250" t="s">
        <v>8605</v>
      </c>
      <c r="C4609" s="250" t="s">
        <v>355</v>
      </c>
      <c r="D4609" s="250" t="s">
        <v>233</v>
      </c>
      <c r="E4609" s="251" t="s">
        <v>8606</v>
      </c>
      <c r="F4609" s="0" t="n">
        <v>128.87</v>
      </c>
    </row>
    <row r="4610" customFormat="false" ht="15" hidden="false" customHeight="false" outlineLevel="0" collapsed="false">
      <c r="A4610" s="250" t="n">
        <v>7293</v>
      </c>
      <c r="B4610" s="250" t="s">
        <v>8607</v>
      </c>
      <c r="C4610" s="250" t="s">
        <v>355</v>
      </c>
      <c r="D4610" s="250" t="s">
        <v>236</v>
      </c>
      <c r="E4610" s="251" t="s">
        <v>5055</v>
      </c>
      <c r="F4610" s="0" t="n">
        <v>105.14</v>
      </c>
    </row>
    <row r="4611" customFormat="false" ht="15" hidden="false" customHeight="false" outlineLevel="0" collapsed="false">
      <c r="A4611" s="250" t="n">
        <v>7306</v>
      </c>
      <c r="B4611" s="250" t="s">
        <v>8608</v>
      </c>
      <c r="C4611" s="250" t="s">
        <v>355</v>
      </c>
      <c r="D4611" s="250" t="s">
        <v>236</v>
      </c>
      <c r="E4611" s="251" t="s">
        <v>8609</v>
      </c>
      <c r="F4611" s="0" t="n">
        <v>108.57</v>
      </c>
    </row>
    <row r="4612" customFormat="false" ht="15" hidden="false" customHeight="false" outlineLevel="0" collapsed="false">
      <c r="A4612" s="250" t="n">
        <v>7288</v>
      </c>
      <c r="B4612" s="250" t="s">
        <v>8610</v>
      </c>
      <c r="C4612" s="250" t="s">
        <v>355</v>
      </c>
      <c r="D4612" s="250" t="s">
        <v>236</v>
      </c>
      <c r="E4612" s="251" t="s">
        <v>8611</v>
      </c>
      <c r="F4612" s="0" t="n">
        <v>112.11</v>
      </c>
    </row>
    <row r="4613" customFormat="false" ht="15" hidden="false" customHeight="false" outlineLevel="0" collapsed="false">
      <c r="A4613" s="250" t="n">
        <v>43625</v>
      </c>
      <c r="B4613" s="250" t="s">
        <v>8612</v>
      </c>
      <c r="C4613" s="250" t="s">
        <v>355</v>
      </c>
      <c r="D4613" s="250" t="s">
        <v>236</v>
      </c>
      <c r="E4613" s="251" t="s">
        <v>8613</v>
      </c>
      <c r="F4613" s="0" t="n">
        <v>34.22</v>
      </c>
    </row>
    <row r="4614" customFormat="false" ht="15" hidden="false" customHeight="false" outlineLevel="0" collapsed="false">
      <c r="A4614" s="250" t="n">
        <v>43647</v>
      </c>
      <c r="B4614" s="250" t="s">
        <v>8614</v>
      </c>
      <c r="C4614" s="250" t="s">
        <v>355</v>
      </c>
      <c r="D4614" s="250" t="s">
        <v>236</v>
      </c>
      <c r="E4614" s="251" t="s">
        <v>2477</v>
      </c>
      <c r="F4614" s="0" t="n">
        <v>259.95</v>
      </c>
    </row>
    <row r="4615" customFormat="false" ht="15" hidden="false" customHeight="false" outlineLevel="0" collapsed="false">
      <c r="A4615" s="250" t="n">
        <v>43648</v>
      </c>
      <c r="B4615" s="250" t="s">
        <v>8615</v>
      </c>
      <c r="C4615" s="250" t="s">
        <v>355</v>
      </c>
      <c r="D4615" s="250" t="s">
        <v>236</v>
      </c>
      <c r="E4615" s="251" t="s">
        <v>7277</v>
      </c>
      <c r="F4615" s="0" t="n">
        <v>328.4</v>
      </c>
    </row>
    <row r="4616" customFormat="false" ht="15" hidden="false" customHeight="false" outlineLevel="0" collapsed="false">
      <c r="A4616" s="250" t="n">
        <v>35693</v>
      </c>
      <c r="B4616" s="250" t="s">
        <v>8616</v>
      </c>
      <c r="C4616" s="250" t="s">
        <v>355</v>
      </c>
      <c r="D4616" s="250" t="s">
        <v>236</v>
      </c>
      <c r="E4616" s="251" t="s">
        <v>370</v>
      </c>
      <c r="F4616" s="0" t="n">
        <v>33.59</v>
      </c>
    </row>
    <row r="4617" customFormat="false" ht="15" hidden="false" customHeight="false" outlineLevel="0" collapsed="false">
      <c r="A4617" s="250" t="n">
        <v>7356</v>
      </c>
      <c r="B4617" s="250" t="s">
        <v>8617</v>
      </c>
      <c r="C4617" s="250" t="s">
        <v>355</v>
      </c>
      <c r="D4617" s="250" t="s">
        <v>233</v>
      </c>
      <c r="E4617" s="251" t="s">
        <v>8618</v>
      </c>
      <c r="F4617" s="0" t="n">
        <v>15.36</v>
      </c>
    </row>
    <row r="4618" customFormat="false" ht="15" hidden="false" customHeight="false" outlineLevel="0" collapsed="false">
      <c r="A4618" s="250" t="n">
        <v>35692</v>
      </c>
      <c r="B4618" s="250" t="s">
        <v>8619</v>
      </c>
      <c r="C4618" s="250" t="s">
        <v>355</v>
      </c>
      <c r="D4618" s="250" t="s">
        <v>236</v>
      </c>
      <c r="E4618" s="251" t="s">
        <v>8620</v>
      </c>
      <c r="F4618" s="0" t="n">
        <v>2718.69</v>
      </c>
    </row>
    <row r="4619" customFormat="false" ht="15" hidden="false" customHeight="false" outlineLevel="0" collapsed="false">
      <c r="A4619" s="250" t="n">
        <v>43624</v>
      </c>
      <c r="B4619" s="250" t="s">
        <v>8621</v>
      </c>
      <c r="C4619" s="250" t="s">
        <v>355</v>
      </c>
      <c r="D4619" s="250" t="s">
        <v>236</v>
      </c>
      <c r="E4619" s="251" t="s">
        <v>8622</v>
      </c>
      <c r="F4619" s="0" t="n">
        <v>0.92</v>
      </c>
    </row>
    <row r="4620" customFormat="false" ht="15" hidden="false" customHeight="false" outlineLevel="0" collapsed="false">
      <c r="A4620" s="250" t="n">
        <v>7342</v>
      </c>
      <c r="B4620" s="250" t="s">
        <v>8623</v>
      </c>
      <c r="C4620" s="250" t="s">
        <v>352</v>
      </c>
      <c r="D4620" s="250" t="s">
        <v>244</v>
      </c>
      <c r="E4620" s="251" t="s">
        <v>4438</v>
      </c>
      <c r="F4620" s="0" t="n">
        <v>6.41</v>
      </c>
    </row>
    <row r="4621" customFormat="false" ht="15" hidden="false" customHeight="false" outlineLevel="0" collapsed="false">
      <c r="A4621" s="250" t="n">
        <v>7350</v>
      </c>
      <c r="B4621" s="250" t="s">
        <v>8624</v>
      </c>
      <c r="C4621" s="250" t="s">
        <v>355</v>
      </c>
      <c r="D4621" s="250" t="s">
        <v>236</v>
      </c>
      <c r="E4621" s="251" t="s">
        <v>8625</v>
      </c>
      <c r="F4621" s="0" t="n">
        <v>1.09</v>
      </c>
    </row>
    <row r="4622" customFormat="false" ht="15" hidden="false" customHeight="false" outlineLevel="0" collapsed="false">
      <c r="A4622" s="250" t="n">
        <v>39574</v>
      </c>
      <c r="B4622" s="250" t="s">
        <v>8626</v>
      </c>
      <c r="C4622" s="250" t="s">
        <v>232</v>
      </c>
      <c r="D4622" s="250" t="s">
        <v>236</v>
      </c>
      <c r="E4622" s="251" t="s">
        <v>8627</v>
      </c>
      <c r="F4622" s="0" t="n">
        <v>0.55</v>
      </c>
    </row>
    <row r="4623" customFormat="false" ht="15" hidden="false" customHeight="false" outlineLevel="0" collapsed="false">
      <c r="A4623" s="250" t="n">
        <v>11060</v>
      </c>
      <c r="B4623" s="250" t="s">
        <v>8628</v>
      </c>
      <c r="C4623" s="250" t="s">
        <v>232</v>
      </c>
      <c r="D4623" s="250" t="s">
        <v>236</v>
      </c>
      <c r="E4623" s="251" t="s">
        <v>8629</v>
      </c>
      <c r="F4623" s="0" t="n">
        <v>1.51</v>
      </c>
    </row>
    <row r="4624" customFormat="false" ht="15" hidden="false" customHeight="false" outlineLevel="0" collapsed="false">
      <c r="A4624" s="250" t="n">
        <v>37401</v>
      </c>
      <c r="B4624" s="250" t="s">
        <v>8630</v>
      </c>
      <c r="C4624" s="250" t="s">
        <v>232</v>
      </c>
      <c r="D4624" s="250" t="s">
        <v>236</v>
      </c>
      <c r="E4624" s="251" t="s">
        <v>6502</v>
      </c>
      <c r="F4624" s="0" t="n">
        <v>1.71</v>
      </c>
    </row>
    <row r="4625" customFormat="false" ht="15" hidden="false" customHeight="false" outlineLevel="0" collapsed="false">
      <c r="A4625" s="250" t="n">
        <v>7525</v>
      </c>
      <c r="B4625" s="250" t="s">
        <v>8631</v>
      </c>
      <c r="C4625" s="250" t="s">
        <v>232</v>
      </c>
      <c r="D4625" s="250" t="s">
        <v>236</v>
      </c>
      <c r="E4625" s="251" t="s">
        <v>8632</v>
      </c>
      <c r="F4625" s="0" t="n">
        <v>0.71</v>
      </c>
    </row>
    <row r="4626" customFormat="false" ht="15" hidden="false" customHeight="false" outlineLevel="0" collapsed="false">
      <c r="A4626" s="250" t="n">
        <v>7524</v>
      </c>
      <c r="B4626" s="250" t="s">
        <v>8633</v>
      </c>
      <c r="C4626" s="250" t="s">
        <v>232</v>
      </c>
      <c r="D4626" s="250" t="s">
        <v>236</v>
      </c>
      <c r="E4626" s="251" t="s">
        <v>8634</v>
      </c>
      <c r="F4626" s="0" t="n">
        <v>2.97</v>
      </c>
    </row>
    <row r="4627" customFormat="false" ht="15" hidden="false" customHeight="false" outlineLevel="0" collapsed="false">
      <c r="A4627" s="250" t="n">
        <v>38105</v>
      </c>
      <c r="B4627" s="250" t="s">
        <v>8635</v>
      </c>
      <c r="C4627" s="250" t="s">
        <v>232</v>
      </c>
      <c r="D4627" s="250" t="s">
        <v>236</v>
      </c>
      <c r="E4627" s="251" t="s">
        <v>8636</v>
      </c>
      <c r="F4627" s="0" t="n">
        <v>0.85</v>
      </c>
    </row>
    <row r="4628" customFormat="false" ht="15" hidden="false" customHeight="false" outlineLevel="0" collapsed="false">
      <c r="A4628" s="250" t="n">
        <v>38084</v>
      </c>
      <c r="B4628" s="250" t="s">
        <v>8637</v>
      </c>
      <c r="C4628" s="250" t="s">
        <v>232</v>
      </c>
      <c r="D4628" s="250" t="s">
        <v>236</v>
      </c>
      <c r="E4628" s="251" t="s">
        <v>734</v>
      </c>
      <c r="F4628" s="0" t="n">
        <v>3.7</v>
      </c>
    </row>
    <row r="4629" customFormat="false" ht="15" hidden="false" customHeight="false" outlineLevel="0" collapsed="false">
      <c r="A4629" s="250" t="n">
        <v>38103</v>
      </c>
      <c r="B4629" s="250" t="s">
        <v>8638</v>
      </c>
      <c r="C4629" s="250" t="s">
        <v>232</v>
      </c>
      <c r="D4629" s="250" t="s">
        <v>236</v>
      </c>
      <c r="E4629" s="251" t="s">
        <v>2634</v>
      </c>
      <c r="F4629" s="0" t="n">
        <v>4.55</v>
      </c>
    </row>
    <row r="4630" customFormat="false" ht="15" hidden="false" customHeight="false" outlineLevel="0" collapsed="false">
      <c r="A4630" s="250" t="n">
        <v>38082</v>
      </c>
      <c r="B4630" s="250" t="s">
        <v>8639</v>
      </c>
      <c r="C4630" s="250" t="s">
        <v>232</v>
      </c>
      <c r="D4630" s="250" t="s">
        <v>236</v>
      </c>
      <c r="E4630" s="251" t="s">
        <v>8640</v>
      </c>
      <c r="F4630" s="0" t="n">
        <v>10.06</v>
      </c>
    </row>
    <row r="4631" customFormat="false" ht="15" hidden="false" customHeight="false" outlineLevel="0" collapsed="false">
      <c r="A4631" s="250" t="n">
        <v>38104</v>
      </c>
      <c r="B4631" s="250" t="s">
        <v>8641</v>
      </c>
      <c r="C4631" s="250" t="s">
        <v>232</v>
      </c>
      <c r="D4631" s="250" t="s">
        <v>236</v>
      </c>
      <c r="E4631" s="251" t="s">
        <v>8642</v>
      </c>
      <c r="F4631" s="0" t="n">
        <v>10.82</v>
      </c>
    </row>
    <row r="4632" customFormat="false" ht="15" hidden="false" customHeight="false" outlineLevel="0" collapsed="false">
      <c r="A4632" s="250" t="n">
        <v>38083</v>
      </c>
      <c r="B4632" s="250" t="s">
        <v>8643</v>
      </c>
      <c r="C4632" s="250" t="s">
        <v>232</v>
      </c>
      <c r="D4632" s="250" t="s">
        <v>236</v>
      </c>
      <c r="E4632" s="251" t="s">
        <v>8644</v>
      </c>
      <c r="F4632" s="0" t="n">
        <v>4.22</v>
      </c>
    </row>
    <row r="4633" customFormat="false" ht="15" hidden="false" customHeight="false" outlineLevel="0" collapsed="false">
      <c r="A4633" s="250" t="n">
        <v>38101</v>
      </c>
      <c r="B4633" s="250" t="s">
        <v>8645</v>
      </c>
      <c r="C4633" s="250" t="s">
        <v>232</v>
      </c>
      <c r="D4633" s="250" t="s">
        <v>236</v>
      </c>
      <c r="E4633" s="251" t="s">
        <v>8646</v>
      </c>
      <c r="F4633" s="0" t="n">
        <v>7.02</v>
      </c>
    </row>
    <row r="4634" customFormat="false" ht="15" hidden="false" customHeight="false" outlineLevel="0" collapsed="false">
      <c r="A4634" s="250" t="n">
        <v>7528</v>
      </c>
      <c r="B4634" s="250" t="s">
        <v>8647</v>
      </c>
      <c r="C4634" s="250" t="s">
        <v>232</v>
      </c>
      <c r="D4634" s="250" t="s">
        <v>233</v>
      </c>
      <c r="E4634" s="251" t="s">
        <v>8648</v>
      </c>
      <c r="F4634" s="0" t="n">
        <v>14.13</v>
      </c>
    </row>
    <row r="4635" customFormat="false" ht="15" hidden="false" customHeight="false" outlineLevel="0" collapsed="false">
      <c r="A4635" s="250" t="n">
        <v>12147</v>
      </c>
      <c r="B4635" s="250" t="s">
        <v>8649</v>
      </c>
      <c r="C4635" s="250" t="s">
        <v>232</v>
      </c>
      <c r="D4635" s="250" t="s">
        <v>236</v>
      </c>
      <c r="E4635" s="251" t="s">
        <v>6912</v>
      </c>
      <c r="F4635" s="0" t="n">
        <v>74.05</v>
      </c>
    </row>
    <row r="4636" customFormat="false" ht="15" hidden="false" customHeight="false" outlineLevel="0" collapsed="false">
      <c r="A4636" s="250" t="n">
        <v>38075</v>
      </c>
      <c r="B4636" s="250" t="s">
        <v>8650</v>
      </c>
      <c r="C4636" s="250" t="s">
        <v>232</v>
      </c>
      <c r="D4636" s="250" t="s">
        <v>236</v>
      </c>
      <c r="E4636" s="251" t="s">
        <v>8651</v>
      </c>
      <c r="F4636" s="0" t="n">
        <v>14.42</v>
      </c>
    </row>
    <row r="4637" customFormat="false" ht="15" hidden="false" customHeight="false" outlineLevel="0" collapsed="false">
      <c r="A4637" s="250" t="n">
        <v>38102</v>
      </c>
      <c r="B4637" s="250" t="s">
        <v>8652</v>
      </c>
      <c r="C4637" s="250" t="s">
        <v>232</v>
      </c>
      <c r="D4637" s="250" t="s">
        <v>236</v>
      </c>
      <c r="E4637" s="251" t="s">
        <v>1629</v>
      </c>
      <c r="F4637" s="0" t="n">
        <v>15.32</v>
      </c>
    </row>
    <row r="4638" customFormat="false" ht="15" hidden="false" customHeight="false" outlineLevel="0" collapsed="false">
      <c r="A4638" s="250" t="n">
        <v>38076</v>
      </c>
      <c r="B4638" s="250" t="s">
        <v>8653</v>
      </c>
      <c r="C4638" s="250" t="s">
        <v>232</v>
      </c>
      <c r="D4638" s="250" t="s">
        <v>236</v>
      </c>
      <c r="E4638" s="251" t="s">
        <v>8654</v>
      </c>
      <c r="F4638" s="0" t="n">
        <v>2.97</v>
      </c>
    </row>
    <row r="4639" customFormat="false" ht="15" hidden="false" customHeight="false" outlineLevel="0" collapsed="false">
      <c r="A4639" s="250" t="n">
        <v>7592</v>
      </c>
      <c r="B4639" s="250" t="s">
        <v>8655</v>
      </c>
      <c r="C4639" s="250" t="s">
        <v>575</v>
      </c>
      <c r="D4639" s="250" t="s">
        <v>233</v>
      </c>
      <c r="E4639" s="251" t="s">
        <v>960</v>
      </c>
      <c r="F4639" s="0" t="n">
        <v>15.76</v>
      </c>
    </row>
    <row r="4640" customFormat="false" ht="15" hidden="false" customHeight="false" outlineLevel="0" collapsed="false">
      <c r="A4640" s="250" t="n">
        <v>40820</v>
      </c>
      <c r="B4640" s="250" t="s">
        <v>8656</v>
      </c>
      <c r="C4640" s="250" t="s">
        <v>578</v>
      </c>
      <c r="D4640" s="250" t="s">
        <v>236</v>
      </c>
      <c r="E4640" s="251" t="s">
        <v>962</v>
      </c>
      <c r="F4640" s="0" t="n">
        <v>20.8</v>
      </c>
    </row>
    <row r="4641" customFormat="false" ht="15" hidden="false" customHeight="false" outlineLevel="0" collapsed="false">
      <c r="A4641" s="250" t="n">
        <v>13417</v>
      </c>
      <c r="B4641" s="250" t="s">
        <v>8657</v>
      </c>
      <c r="C4641" s="250" t="s">
        <v>232</v>
      </c>
      <c r="D4641" s="250" t="s">
        <v>236</v>
      </c>
      <c r="E4641" s="251" t="s">
        <v>8658</v>
      </c>
      <c r="F4641" s="0" t="n">
        <v>21.02</v>
      </c>
    </row>
    <row r="4642" customFormat="false" ht="15" hidden="false" customHeight="false" outlineLevel="0" collapsed="false">
      <c r="A4642" s="250" t="n">
        <v>36791</v>
      </c>
      <c r="B4642" s="250" t="s">
        <v>8659</v>
      </c>
      <c r="C4642" s="250" t="s">
        <v>232</v>
      </c>
      <c r="D4642" s="250" t="s">
        <v>236</v>
      </c>
      <c r="E4642" s="251" t="s">
        <v>8660</v>
      </c>
      <c r="F4642" s="0" t="n">
        <v>3.75</v>
      </c>
    </row>
    <row r="4643" customFormat="false" ht="15" hidden="false" customHeight="false" outlineLevel="0" collapsed="false">
      <c r="A4643" s="250" t="n">
        <v>36795</v>
      </c>
      <c r="B4643" s="250" t="s">
        <v>8661</v>
      </c>
      <c r="C4643" s="250" t="s">
        <v>232</v>
      </c>
      <c r="D4643" s="250" t="s">
        <v>236</v>
      </c>
      <c r="E4643" s="251" t="s">
        <v>8662</v>
      </c>
      <c r="F4643" s="0" t="n">
        <v>30.26</v>
      </c>
    </row>
    <row r="4644" customFormat="false" ht="15" hidden="false" customHeight="false" outlineLevel="0" collapsed="false">
      <c r="A4644" s="250" t="n">
        <v>44045</v>
      </c>
      <c r="B4644" s="250" t="s">
        <v>8663</v>
      </c>
      <c r="C4644" s="250" t="s">
        <v>232</v>
      </c>
      <c r="D4644" s="250" t="s">
        <v>236</v>
      </c>
      <c r="E4644" s="251" t="s">
        <v>8664</v>
      </c>
      <c r="F4644" s="0" t="n">
        <v>3.82</v>
      </c>
    </row>
    <row r="4645" customFormat="false" ht="15" hidden="false" customHeight="false" outlineLevel="0" collapsed="false">
      <c r="A4645" s="250" t="n">
        <v>11772</v>
      </c>
      <c r="B4645" s="250" t="s">
        <v>8665</v>
      </c>
      <c r="C4645" s="250" t="s">
        <v>232</v>
      </c>
      <c r="D4645" s="250" t="s">
        <v>236</v>
      </c>
      <c r="E4645" s="251" t="s">
        <v>8666</v>
      </c>
      <c r="F4645" s="0" t="n">
        <v>36.31</v>
      </c>
    </row>
    <row r="4646" customFormat="false" ht="15" hidden="false" customHeight="false" outlineLevel="0" collapsed="false">
      <c r="A4646" s="250" t="n">
        <v>36796</v>
      </c>
      <c r="B4646" s="250" t="s">
        <v>8667</v>
      </c>
      <c r="C4646" s="250" t="s">
        <v>232</v>
      </c>
      <c r="D4646" s="250" t="s">
        <v>236</v>
      </c>
      <c r="E4646" s="251" t="s">
        <v>8668</v>
      </c>
      <c r="F4646" s="0" t="n">
        <v>5.25</v>
      </c>
    </row>
    <row r="4647" customFormat="false" ht="15" hidden="false" customHeight="false" outlineLevel="0" collapsed="false">
      <c r="A4647" s="250" t="n">
        <v>36792</v>
      </c>
      <c r="B4647" s="250" t="s">
        <v>8669</v>
      </c>
      <c r="C4647" s="250" t="s">
        <v>232</v>
      </c>
      <c r="D4647" s="250" t="s">
        <v>236</v>
      </c>
      <c r="E4647" s="251" t="s">
        <v>8670</v>
      </c>
      <c r="F4647" s="0" t="n">
        <v>3.02</v>
      </c>
    </row>
    <row r="4648" customFormat="false" ht="15" hidden="false" customHeight="false" outlineLevel="0" collapsed="false">
      <c r="A4648" s="250" t="n">
        <v>11773</v>
      </c>
      <c r="B4648" s="250" t="s">
        <v>8671</v>
      </c>
      <c r="C4648" s="250" t="s">
        <v>232</v>
      </c>
      <c r="D4648" s="250" t="s">
        <v>236</v>
      </c>
      <c r="E4648" s="251" t="s">
        <v>8672</v>
      </c>
      <c r="F4648" s="0" t="n">
        <v>5.41</v>
      </c>
    </row>
    <row r="4649" customFormat="false" ht="15" hidden="false" customHeight="false" outlineLevel="0" collapsed="false">
      <c r="A4649" s="250" t="n">
        <v>11762</v>
      </c>
      <c r="B4649" s="250" t="s">
        <v>8673</v>
      </c>
      <c r="C4649" s="250" t="s">
        <v>232</v>
      </c>
      <c r="D4649" s="250" t="s">
        <v>236</v>
      </c>
      <c r="E4649" s="251" t="s">
        <v>8674</v>
      </c>
      <c r="F4649" s="0" t="n">
        <v>61.28</v>
      </c>
    </row>
    <row r="4650" customFormat="false" ht="15" hidden="false" customHeight="false" outlineLevel="0" collapsed="false">
      <c r="A4650" s="250" t="n">
        <v>7604</v>
      </c>
      <c r="B4650" s="250" t="s">
        <v>8675</v>
      </c>
      <c r="C4650" s="250" t="s">
        <v>232</v>
      </c>
      <c r="D4650" s="250" t="s">
        <v>236</v>
      </c>
      <c r="E4650" s="251" t="s">
        <v>8676</v>
      </c>
      <c r="F4650" s="0" t="n">
        <v>9.53</v>
      </c>
    </row>
    <row r="4651" customFormat="false" ht="15" hidden="false" customHeight="false" outlineLevel="0" collapsed="false">
      <c r="A4651" s="250" t="n">
        <v>13984</v>
      </c>
      <c r="B4651" s="250" t="s">
        <v>8677</v>
      </c>
      <c r="C4651" s="250" t="s">
        <v>232</v>
      </c>
      <c r="D4651" s="250" t="s">
        <v>236</v>
      </c>
      <c r="E4651" s="251" t="s">
        <v>8678</v>
      </c>
      <c r="F4651" s="0" t="n">
        <v>12.62</v>
      </c>
    </row>
    <row r="4652" customFormat="false" ht="15" hidden="false" customHeight="false" outlineLevel="0" collapsed="false">
      <c r="A4652" s="250" t="n">
        <v>13983</v>
      </c>
      <c r="B4652" s="250" t="s">
        <v>8679</v>
      </c>
      <c r="C4652" s="250" t="s">
        <v>232</v>
      </c>
      <c r="D4652" s="250" t="s">
        <v>236</v>
      </c>
      <c r="E4652" s="251" t="s">
        <v>3570</v>
      </c>
      <c r="F4652" s="0" t="n">
        <v>710.77</v>
      </c>
    </row>
    <row r="4653" customFormat="false" ht="15" hidden="false" customHeight="false" outlineLevel="0" collapsed="false">
      <c r="A4653" s="250" t="n">
        <v>13416</v>
      </c>
      <c r="B4653" s="250" t="s">
        <v>8680</v>
      </c>
      <c r="C4653" s="250" t="s">
        <v>232</v>
      </c>
      <c r="D4653" s="250" t="s">
        <v>236</v>
      </c>
      <c r="E4653" s="251" t="s">
        <v>8681</v>
      </c>
      <c r="F4653" s="0" t="n">
        <v>997.58</v>
      </c>
    </row>
    <row r="4654" customFormat="false" ht="15" hidden="false" customHeight="false" outlineLevel="0" collapsed="false">
      <c r="A4654" s="250" t="n">
        <v>11826</v>
      </c>
      <c r="B4654" s="250" t="s">
        <v>8682</v>
      </c>
      <c r="C4654" s="250" t="s">
        <v>232</v>
      </c>
      <c r="D4654" s="250" t="s">
        <v>236</v>
      </c>
      <c r="E4654" s="251" t="s">
        <v>8683</v>
      </c>
      <c r="F4654" s="0" t="n">
        <v>0.59</v>
      </c>
    </row>
    <row r="4655" customFormat="false" ht="15" hidden="false" customHeight="false" outlineLevel="0" collapsed="false">
      <c r="A4655" s="250" t="n">
        <v>7606</v>
      </c>
      <c r="B4655" s="250" t="s">
        <v>8684</v>
      </c>
      <c r="C4655" s="250" t="s">
        <v>232</v>
      </c>
      <c r="D4655" s="250" t="s">
        <v>236</v>
      </c>
      <c r="E4655" s="251" t="s">
        <v>8685</v>
      </c>
      <c r="F4655" s="0" t="n">
        <v>126.42</v>
      </c>
    </row>
    <row r="4656" customFormat="false" ht="15" hidden="false" customHeight="false" outlineLevel="0" collapsed="false">
      <c r="A4656" s="250" t="n">
        <v>11763</v>
      </c>
      <c r="B4656" s="250" t="s">
        <v>8686</v>
      </c>
      <c r="C4656" s="250" t="s">
        <v>232</v>
      </c>
      <c r="D4656" s="250" t="s">
        <v>236</v>
      </c>
      <c r="E4656" s="251" t="s">
        <v>8687</v>
      </c>
      <c r="F4656" s="0" t="n">
        <v>13.01</v>
      </c>
    </row>
    <row r="4657" customFormat="false" ht="15" hidden="false" customHeight="false" outlineLevel="0" collapsed="false">
      <c r="A4657" s="250" t="n">
        <v>11764</v>
      </c>
      <c r="B4657" s="250" t="s">
        <v>8688</v>
      </c>
      <c r="C4657" s="250" t="s">
        <v>232</v>
      </c>
      <c r="D4657" s="250" t="s">
        <v>236</v>
      </c>
      <c r="E4657" s="251" t="s">
        <v>8689</v>
      </c>
      <c r="F4657" s="0" t="n">
        <v>0.99</v>
      </c>
    </row>
    <row r="4658" customFormat="false" ht="15" hidden="false" customHeight="false" outlineLevel="0" collapsed="false">
      <c r="A4658" s="250" t="n">
        <v>11829</v>
      </c>
      <c r="B4658" s="250" t="s">
        <v>8690</v>
      </c>
      <c r="C4658" s="250" t="s">
        <v>232</v>
      </c>
      <c r="D4658" s="250" t="s">
        <v>236</v>
      </c>
      <c r="E4658" s="251" t="s">
        <v>8691</v>
      </c>
      <c r="F4658" s="0" t="n">
        <v>0.31</v>
      </c>
    </row>
    <row r="4659" customFormat="false" ht="15" hidden="false" customHeight="false" outlineLevel="0" collapsed="false">
      <c r="A4659" s="250" t="n">
        <v>11830</v>
      </c>
      <c r="B4659" s="250" t="s">
        <v>8692</v>
      </c>
      <c r="C4659" s="250" t="s">
        <v>232</v>
      </c>
      <c r="D4659" s="250" t="s">
        <v>236</v>
      </c>
      <c r="E4659" s="251" t="s">
        <v>8693</v>
      </c>
      <c r="F4659" s="0" t="n">
        <v>0.96</v>
      </c>
    </row>
    <row r="4660" customFormat="false" ht="15" hidden="false" customHeight="false" outlineLevel="0" collapsed="false">
      <c r="A4660" s="250" t="n">
        <v>11825</v>
      </c>
      <c r="B4660" s="250" t="s">
        <v>8694</v>
      </c>
      <c r="C4660" s="250" t="s">
        <v>232</v>
      </c>
      <c r="D4660" s="250" t="s">
        <v>236</v>
      </c>
      <c r="E4660" s="251" t="s">
        <v>8695</v>
      </c>
      <c r="F4660" s="0" t="n">
        <v>0.56</v>
      </c>
    </row>
    <row r="4661" customFormat="false" ht="15" hidden="false" customHeight="false" outlineLevel="0" collapsed="false">
      <c r="A4661" s="250" t="n">
        <v>11767</v>
      </c>
      <c r="B4661" s="250" t="s">
        <v>8696</v>
      </c>
      <c r="C4661" s="250" t="s">
        <v>232</v>
      </c>
      <c r="D4661" s="250" t="s">
        <v>236</v>
      </c>
      <c r="E4661" s="251" t="s">
        <v>8697</v>
      </c>
      <c r="F4661" s="0" t="n">
        <v>2.43</v>
      </c>
    </row>
    <row r="4662" customFormat="false" ht="15" hidden="false" customHeight="false" outlineLevel="0" collapsed="false">
      <c r="A4662" s="250" t="n">
        <v>11766</v>
      </c>
      <c r="B4662" s="250" t="s">
        <v>8698</v>
      </c>
      <c r="C4662" s="250" t="s">
        <v>232</v>
      </c>
      <c r="D4662" s="250" t="s">
        <v>236</v>
      </c>
      <c r="E4662" s="251" t="s">
        <v>8699</v>
      </c>
      <c r="F4662" s="0" t="n">
        <v>3.39</v>
      </c>
    </row>
    <row r="4663" customFormat="false" ht="15" hidden="false" customHeight="false" outlineLevel="0" collapsed="false">
      <c r="A4663" s="250" t="n">
        <v>11765</v>
      </c>
      <c r="B4663" s="250" t="s">
        <v>8700</v>
      </c>
      <c r="C4663" s="250" t="s">
        <v>232</v>
      </c>
      <c r="D4663" s="250" t="s">
        <v>236</v>
      </c>
      <c r="E4663" s="251" t="s">
        <v>8701</v>
      </c>
      <c r="F4663" s="0" t="n">
        <v>29.08</v>
      </c>
    </row>
    <row r="4664" customFormat="false" ht="15" hidden="false" customHeight="false" outlineLevel="0" collapsed="false">
      <c r="A4664" s="250" t="n">
        <v>11824</v>
      </c>
      <c r="B4664" s="250" t="s">
        <v>8702</v>
      </c>
      <c r="C4664" s="250" t="s">
        <v>232</v>
      </c>
      <c r="D4664" s="250" t="s">
        <v>236</v>
      </c>
      <c r="E4664" s="251" t="s">
        <v>8703</v>
      </c>
      <c r="F4664" s="0" t="n">
        <v>239.19</v>
      </c>
    </row>
    <row r="4665" customFormat="false" ht="15" hidden="false" customHeight="false" outlineLevel="0" collapsed="false">
      <c r="A4665" s="250" t="n">
        <v>39702</v>
      </c>
      <c r="B4665" s="250" t="s">
        <v>8704</v>
      </c>
      <c r="C4665" s="250" t="s">
        <v>232</v>
      </c>
      <c r="D4665" s="250" t="s">
        <v>236</v>
      </c>
      <c r="E4665" s="251" t="s">
        <v>8705</v>
      </c>
      <c r="F4665" s="0" t="n">
        <v>52.21</v>
      </c>
    </row>
    <row r="4666" customFormat="false" ht="15" hidden="false" customHeight="false" outlineLevel="0" collapsed="false">
      <c r="A4666" s="250" t="n">
        <v>13415</v>
      </c>
      <c r="B4666" s="250" t="s">
        <v>8706</v>
      </c>
      <c r="C4666" s="250" t="s">
        <v>232</v>
      </c>
      <c r="D4666" s="250" t="s">
        <v>233</v>
      </c>
      <c r="E4666" s="251" t="s">
        <v>8707</v>
      </c>
      <c r="F4666" s="0" t="n">
        <v>12.66</v>
      </c>
    </row>
    <row r="4667" customFormat="false" ht="15" hidden="false" customHeight="false" outlineLevel="0" collapsed="false">
      <c r="A4667" s="250" t="n">
        <v>7602</v>
      </c>
      <c r="B4667" s="250" t="s">
        <v>8708</v>
      </c>
      <c r="C4667" s="250" t="s">
        <v>232</v>
      </c>
      <c r="D4667" s="250" t="s">
        <v>236</v>
      </c>
      <c r="E4667" s="251" t="s">
        <v>7714</v>
      </c>
      <c r="F4667" s="0" t="n">
        <v>12.82</v>
      </c>
    </row>
    <row r="4668" customFormat="false" ht="15" hidden="false" customHeight="false" outlineLevel="0" collapsed="false">
      <c r="A4668" s="250" t="n">
        <v>7603</v>
      </c>
      <c r="B4668" s="250" t="s">
        <v>8709</v>
      </c>
      <c r="C4668" s="250" t="s">
        <v>232</v>
      </c>
      <c r="D4668" s="250" t="s">
        <v>236</v>
      </c>
      <c r="E4668" s="251" t="s">
        <v>2980</v>
      </c>
      <c r="F4668" s="0" t="n">
        <v>25.6</v>
      </c>
    </row>
    <row r="4669" customFormat="false" ht="15" hidden="false" customHeight="false" outlineLevel="0" collapsed="false">
      <c r="A4669" s="250" t="n">
        <v>11777</v>
      </c>
      <c r="B4669" s="250" t="s">
        <v>8710</v>
      </c>
      <c r="C4669" s="250" t="s">
        <v>232</v>
      </c>
      <c r="D4669" s="250" t="s">
        <v>236</v>
      </c>
      <c r="E4669" s="251" t="s">
        <v>8711</v>
      </c>
      <c r="F4669" s="0" t="n">
        <v>14.36</v>
      </c>
    </row>
    <row r="4670" customFormat="false" ht="15" hidden="false" customHeight="false" outlineLevel="0" collapsed="false">
      <c r="A4670" s="250" t="n">
        <v>40329</v>
      </c>
      <c r="B4670" s="250" t="s">
        <v>8712</v>
      </c>
      <c r="C4670" s="250" t="s">
        <v>232</v>
      </c>
      <c r="D4670" s="250" t="s">
        <v>233</v>
      </c>
      <c r="E4670" s="251" t="s">
        <v>8713</v>
      </c>
      <c r="F4670" s="0" t="n">
        <v>21.52</v>
      </c>
    </row>
    <row r="4671" customFormat="false" ht="15" hidden="false" customHeight="false" outlineLevel="0" collapsed="false">
      <c r="A4671" s="250" t="n">
        <v>11823</v>
      </c>
      <c r="B4671" s="250" t="s">
        <v>8714</v>
      </c>
      <c r="C4671" s="250" t="s">
        <v>232</v>
      </c>
      <c r="D4671" s="250" t="s">
        <v>236</v>
      </c>
      <c r="E4671" s="251" t="s">
        <v>6709</v>
      </c>
      <c r="F4671" s="0" t="n">
        <v>12.36</v>
      </c>
    </row>
    <row r="4672" customFormat="false" ht="15" hidden="false" customHeight="false" outlineLevel="0" collapsed="false">
      <c r="A4672" s="250" t="n">
        <v>11822</v>
      </c>
      <c r="B4672" s="250" t="s">
        <v>8715</v>
      </c>
      <c r="C4672" s="250" t="s">
        <v>232</v>
      </c>
      <c r="D4672" s="250" t="s">
        <v>236</v>
      </c>
      <c r="E4672" s="251" t="s">
        <v>8716</v>
      </c>
      <c r="F4672" s="0" t="n">
        <v>7.07</v>
      </c>
    </row>
    <row r="4673" customFormat="false" ht="15" hidden="false" customHeight="false" outlineLevel="0" collapsed="false">
      <c r="A4673" s="250" t="n">
        <v>11831</v>
      </c>
      <c r="B4673" s="250" t="s">
        <v>8717</v>
      </c>
      <c r="C4673" s="250" t="s">
        <v>232</v>
      </c>
      <c r="D4673" s="250" t="s">
        <v>236</v>
      </c>
      <c r="E4673" s="251" t="s">
        <v>8718</v>
      </c>
      <c r="F4673" s="0" t="n">
        <v>76.82</v>
      </c>
    </row>
    <row r="4674" customFormat="false" ht="15" hidden="false" customHeight="false" outlineLevel="0" collapsed="false">
      <c r="A4674" s="250" t="n">
        <v>7613</v>
      </c>
      <c r="B4674" s="250" t="s">
        <v>8719</v>
      </c>
      <c r="C4674" s="250" t="s">
        <v>232</v>
      </c>
      <c r="D4674" s="250" t="s">
        <v>244</v>
      </c>
      <c r="E4674" s="251" t="s">
        <v>8720</v>
      </c>
      <c r="F4674" s="0" t="n">
        <v>82.79</v>
      </c>
    </row>
    <row r="4675" customFormat="false" ht="15" hidden="false" customHeight="false" outlineLevel="0" collapsed="false">
      <c r="A4675" s="250" t="n">
        <v>7619</v>
      </c>
      <c r="B4675" s="250" t="s">
        <v>8721</v>
      </c>
      <c r="C4675" s="250" t="s">
        <v>232</v>
      </c>
      <c r="D4675" s="250" t="s">
        <v>244</v>
      </c>
      <c r="E4675" s="251" t="s">
        <v>8722</v>
      </c>
      <c r="F4675" s="0" t="n">
        <v>77.5</v>
      </c>
    </row>
    <row r="4676" customFormat="false" ht="15" hidden="false" customHeight="false" outlineLevel="0" collapsed="false">
      <c r="A4676" s="250" t="n">
        <v>12076</v>
      </c>
      <c r="B4676" s="250" t="s">
        <v>8723</v>
      </c>
      <c r="C4676" s="250" t="s">
        <v>232</v>
      </c>
      <c r="D4676" s="250" t="s">
        <v>244</v>
      </c>
      <c r="E4676" s="251" t="s">
        <v>8724</v>
      </c>
      <c r="F4676" s="0" t="n">
        <v>53.82</v>
      </c>
    </row>
    <row r="4677" customFormat="false" ht="15" hidden="false" customHeight="false" outlineLevel="0" collapsed="false">
      <c r="A4677" s="250" t="n">
        <v>7614</v>
      </c>
      <c r="B4677" s="250" t="s">
        <v>8725</v>
      </c>
      <c r="C4677" s="250" t="s">
        <v>232</v>
      </c>
      <c r="D4677" s="250" t="s">
        <v>244</v>
      </c>
      <c r="E4677" s="251" t="s">
        <v>8726</v>
      </c>
      <c r="F4677" s="0" t="n">
        <v>24.13</v>
      </c>
    </row>
    <row r="4678" customFormat="false" ht="15" hidden="false" customHeight="false" outlineLevel="0" collapsed="false">
      <c r="A4678" s="250" t="n">
        <v>7618</v>
      </c>
      <c r="B4678" s="250" t="s">
        <v>8727</v>
      </c>
      <c r="C4678" s="250" t="s">
        <v>232</v>
      </c>
      <c r="D4678" s="250" t="s">
        <v>244</v>
      </c>
      <c r="E4678" s="251" t="s">
        <v>8728</v>
      </c>
      <c r="F4678" s="0" t="n">
        <v>23.34</v>
      </c>
    </row>
    <row r="4679" customFormat="false" ht="15" hidden="false" customHeight="false" outlineLevel="0" collapsed="false">
      <c r="A4679" s="250" t="n">
        <v>7620</v>
      </c>
      <c r="B4679" s="250" t="s">
        <v>8729</v>
      </c>
      <c r="C4679" s="250" t="s">
        <v>232</v>
      </c>
      <c r="D4679" s="250" t="s">
        <v>244</v>
      </c>
      <c r="E4679" s="251" t="s">
        <v>8730</v>
      </c>
      <c r="F4679" s="0" t="n">
        <v>22.66</v>
      </c>
    </row>
    <row r="4680" customFormat="false" ht="15" hidden="false" customHeight="false" outlineLevel="0" collapsed="false">
      <c r="A4680" s="250" t="n">
        <v>7610</v>
      </c>
      <c r="B4680" s="250" t="s">
        <v>8731</v>
      </c>
      <c r="C4680" s="250" t="s">
        <v>232</v>
      </c>
      <c r="D4680" s="250" t="s">
        <v>244</v>
      </c>
      <c r="E4680" s="251" t="s">
        <v>8732</v>
      </c>
      <c r="F4680" s="0" t="n">
        <v>25.68</v>
      </c>
    </row>
    <row r="4681" customFormat="false" ht="15" hidden="false" customHeight="false" outlineLevel="0" collapsed="false">
      <c r="A4681" s="250" t="n">
        <v>7615</v>
      </c>
      <c r="B4681" s="250" t="s">
        <v>8733</v>
      </c>
      <c r="C4681" s="250" t="s">
        <v>232</v>
      </c>
      <c r="D4681" s="250" t="s">
        <v>244</v>
      </c>
      <c r="E4681" s="251" t="s">
        <v>8734</v>
      </c>
      <c r="F4681" s="0" t="n">
        <v>9.87</v>
      </c>
    </row>
    <row r="4682" customFormat="false" ht="15" hidden="false" customHeight="false" outlineLevel="0" collapsed="false">
      <c r="A4682" s="250" t="n">
        <v>7617</v>
      </c>
      <c r="B4682" s="250" t="s">
        <v>8735</v>
      </c>
      <c r="C4682" s="250" t="s">
        <v>232</v>
      </c>
      <c r="D4682" s="250" t="s">
        <v>244</v>
      </c>
      <c r="E4682" s="251" t="s">
        <v>8736</v>
      </c>
      <c r="F4682" s="0" t="n">
        <v>52.93</v>
      </c>
    </row>
    <row r="4683" customFormat="false" ht="15" hidden="false" customHeight="false" outlineLevel="0" collapsed="false">
      <c r="A4683" s="250" t="n">
        <v>7616</v>
      </c>
      <c r="B4683" s="250" t="s">
        <v>8737</v>
      </c>
      <c r="C4683" s="250" t="s">
        <v>232</v>
      </c>
      <c r="D4683" s="250" t="s">
        <v>244</v>
      </c>
      <c r="E4683" s="251" t="s">
        <v>8738</v>
      </c>
      <c r="F4683" s="0" t="n">
        <v>1.35</v>
      </c>
    </row>
    <row r="4684" customFormat="false" ht="15" hidden="false" customHeight="false" outlineLevel="0" collapsed="false">
      <c r="A4684" s="250" t="n">
        <v>7611</v>
      </c>
      <c r="B4684" s="250" t="s">
        <v>8739</v>
      </c>
      <c r="C4684" s="250" t="s">
        <v>232</v>
      </c>
      <c r="D4684" s="250" t="s">
        <v>244</v>
      </c>
      <c r="E4684" s="251" t="s">
        <v>8740</v>
      </c>
      <c r="F4684" s="0" t="n">
        <v>27.67</v>
      </c>
    </row>
    <row r="4685" customFormat="false" ht="15" hidden="false" customHeight="false" outlineLevel="0" collapsed="false">
      <c r="A4685" s="250" t="n">
        <v>7612</v>
      </c>
      <c r="B4685" s="250" t="s">
        <v>8741</v>
      </c>
      <c r="C4685" s="250" t="s">
        <v>232</v>
      </c>
      <c r="D4685" s="250" t="s">
        <v>244</v>
      </c>
      <c r="E4685" s="251" t="s">
        <v>8742</v>
      </c>
      <c r="F4685" s="0" t="n">
        <v>2.63</v>
      </c>
    </row>
    <row r="4686" customFormat="false" ht="15" hidden="false" customHeight="false" outlineLevel="0" collapsed="false">
      <c r="A4686" s="250" t="n">
        <v>37371</v>
      </c>
      <c r="B4686" s="250" t="s">
        <v>8743</v>
      </c>
      <c r="C4686" s="250" t="s">
        <v>575</v>
      </c>
      <c r="D4686" s="250" t="s">
        <v>233</v>
      </c>
      <c r="E4686" s="251" t="s">
        <v>8744</v>
      </c>
      <c r="F4686" s="0" t="n">
        <v>27.61</v>
      </c>
    </row>
    <row r="4687" customFormat="false" ht="15" hidden="false" customHeight="false" outlineLevel="0" collapsed="false">
      <c r="A4687" s="250" t="n">
        <v>40861</v>
      </c>
      <c r="B4687" s="250" t="s">
        <v>8745</v>
      </c>
      <c r="C4687" s="250" t="s">
        <v>578</v>
      </c>
      <c r="D4687" s="250" t="s">
        <v>233</v>
      </c>
      <c r="E4687" s="251" t="s">
        <v>8746</v>
      </c>
      <c r="F4687" s="0" t="n">
        <v>39.45</v>
      </c>
    </row>
    <row r="4688" customFormat="false" ht="15" hidden="false" customHeight="false" outlineLevel="0" collapsed="false">
      <c r="A4688" s="250" t="n">
        <v>36510</v>
      </c>
      <c r="B4688" s="250" t="s">
        <v>8747</v>
      </c>
      <c r="C4688" s="250" t="s">
        <v>232</v>
      </c>
      <c r="D4688" s="250" t="s">
        <v>244</v>
      </c>
      <c r="E4688" s="251" t="s">
        <v>8748</v>
      </c>
      <c r="F4688" s="0" t="n">
        <v>25.99</v>
      </c>
    </row>
    <row r="4689" customFormat="false" ht="15" hidden="false" customHeight="false" outlineLevel="0" collapsed="false">
      <c r="A4689" s="250" t="n">
        <v>25020</v>
      </c>
      <c r="B4689" s="250" t="s">
        <v>8749</v>
      </c>
      <c r="C4689" s="250" t="s">
        <v>232</v>
      </c>
      <c r="D4689" s="250" t="s">
        <v>244</v>
      </c>
      <c r="E4689" s="251" t="s">
        <v>8750</v>
      </c>
      <c r="F4689" s="0" t="n">
        <v>24.49</v>
      </c>
    </row>
    <row r="4690" customFormat="false" ht="15" hidden="false" customHeight="false" outlineLevel="0" collapsed="false">
      <c r="A4690" s="250" t="n">
        <v>7622</v>
      </c>
      <c r="B4690" s="250" t="s">
        <v>8751</v>
      </c>
      <c r="C4690" s="250" t="s">
        <v>232</v>
      </c>
      <c r="D4690" s="250" t="s">
        <v>244</v>
      </c>
      <c r="E4690" s="251" t="s">
        <v>8752</v>
      </c>
      <c r="F4690" s="0" t="n">
        <v>6.29</v>
      </c>
    </row>
    <row r="4691" customFormat="false" ht="15" hidden="false" customHeight="false" outlineLevel="0" collapsed="false">
      <c r="A4691" s="250" t="n">
        <v>7624</v>
      </c>
      <c r="B4691" s="250" t="s">
        <v>8753</v>
      </c>
      <c r="C4691" s="250" t="s">
        <v>232</v>
      </c>
      <c r="D4691" s="250" t="s">
        <v>244</v>
      </c>
      <c r="E4691" s="251" t="s">
        <v>8754</v>
      </c>
      <c r="F4691" s="0" t="n">
        <v>8.93</v>
      </c>
    </row>
    <row r="4692" customFormat="false" ht="15" hidden="false" customHeight="false" outlineLevel="0" collapsed="false">
      <c r="A4692" s="250" t="n">
        <v>7625</v>
      </c>
      <c r="B4692" s="250" t="s">
        <v>8755</v>
      </c>
      <c r="C4692" s="250" t="s">
        <v>232</v>
      </c>
      <c r="D4692" s="250" t="s">
        <v>244</v>
      </c>
      <c r="E4692" s="251" t="s">
        <v>8756</v>
      </c>
      <c r="F4692" s="0" t="n">
        <v>9.44</v>
      </c>
    </row>
    <row r="4693" customFormat="false" ht="15" hidden="false" customHeight="false" outlineLevel="0" collapsed="false">
      <c r="A4693" s="250" t="n">
        <v>7623</v>
      </c>
      <c r="B4693" s="250" t="s">
        <v>8757</v>
      </c>
      <c r="C4693" s="250" t="s">
        <v>232</v>
      </c>
      <c r="D4693" s="250" t="s">
        <v>244</v>
      </c>
      <c r="E4693" s="251" t="s">
        <v>8750</v>
      </c>
      <c r="F4693" s="0" t="n">
        <v>11.64</v>
      </c>
    </row>
    <row r="4694" customFormat="false" ht="15" hidden="false" customHeight="false" outlineLevel="0" collapsed="false">
      <c r="A4694" s="250" t="n">
        <v>36508</v>
      </c>
      <c r="B4694" s="250" t="s">
        <v>8758</v>
      </c>
      <c r="C4694" s="250" t="s">
        <v>232</v>
      </c>
      <c r="D4694" s="250" t="s">
        <v>244</v>
      </c>
      <c r="E4694" s="251" t="s">
        <v>8759</v>
      </c>
      <c r="F4694" s="0" t="n">
        <v>18.5</v>
      </c>
    </row>
    <row r="4695" customFormat="false" ht="15" hidden="false" customHeight="false" outlineLevel="0" collapsed="false">
      <c r="A4695" s="250" t="n">
        <v>36509</v>
      </c>
      <c r="B4695" s="250" t="s">
        <v>8760</v>
      </c>
      <c r="C4695" s="250" t="s">
        <v>232</v>
      </c>
      <c r="D4695" s="250" t="s">
        <v>244</v>
      </c>
      <c r="E4695" s="251" t="s">
        <v>8761</v>
      </c>
      <c r="F4695" s="0" t="n">
        <v>20.53</v>
      </c>
    </row>
    <row r="4696" customFormat="false" ht="15" hidden="false" customHeight="false" outlineLevel="0" collapsed="false">
      <c r="A4696" s="250" t="n">
        <v>13238</v>
      </c>
      <c r="B4696" s="250" t="s">
        <v>8762</v>
      </c>
      <c r="C4696" s="250" t="s">
        <v>232</v>
      </c>
      <c r="D4696" s="250" t="s">
        <v>244</v>
      </c>
      <c r="E4696" s="251" t="s">
        <v>8763</v>
      </c>
      <c r="F4696" s="0" t="n">
        <v>4.49</v>
      </c>
    </row>
    <row r="4697" customFormat="false" ht="15" hidden="false" customHeight="false" outlineLevel="0" collapsed="false">
      <c r="A4697" s="250" t="n">
        <v>36511</v>
      </c>
      <c r="B4697" s="250" t="s">
        <v>8764</v>
      </c>
      <c r="C4697" s="250" t="s">
        <v>232</v>
      </c>
      <c r="D4697" s="250" t="s">
        <v>244</v>
      </c>
      <c r="E4697" s="251" t="s">
        <v>8765</v>
      </c>
      <c r="F4697" s="0" t="n">
        <v>5.28</v>
      </c>
    </row>
    <row r="4698" customFormat="false" ht="15" hidden="false" customHeight="false" outlineLevel="0" collapsed="false">
      <c r="A4698" s="250" t="n">
        <v>36515</v>
      </c>
      <c r="B4698" s="250" t="s">
        <v>8766</v>
      </c>
      <c r="C4698" s="250" t="s">
        <v>232</v>
      </c>
      <c r="D4698" s="250" t="s">
        <v>244</v>
      </c>
      <c r="E4698" s="251" t="s">
        <v>8767</v>
      </c>
      <c r="F4698" s="0" t="n">
        <v>8.05</v>
      </c>
    </row>
    <row r="4699" customFormat="false" ht="15" hidden="false" customHeight="false" outlineLevel="0" collapsed="false">
      <c r="A4699" s="250" t="n">
        <v>10598</v>
      </c>
      <c r="B4699" s="250" t="s">
        <v>8768</v>
      </c>
      <c r="C4699" s="250" t="s">
        <v>232</v>
      </c>
      <c r="D4699" s="250" t="s">
        <v>244</v>
      </c>
      <c r="E4699" s="251" t="s">
        <v>8769</v>
      </c>
      <c r="F4699" s="0" t="n">
        <v>9.14</v>
      </c>
    </row>
    <row r="4700" customFormat="false" ht="15" hidden="false" customHeight="false" outlineLevel="0" collapsed="false">
      <c r="A4700" s="250" t="n">
        <v>7640</v>
      </c>
      <c r="B4700" s="250" t="s">
        <v>8770</v>
      </c>
      <c r="C4700" s="250" t="s">
        <v>232</v>
      </c>
      <c r="D4700" s="250" t="s">
        <v>244</v>
      </c>
      <c r="E4700" s="251" t="s">
        <v>8771</v>
      </c>
      <c r="F4700" s="0" t="n">
        <v>5.75</v>
      </c>
    </row>
    <row r="4701" customFormat="false" ht="15" hidden="false" customHeight="false" outlineLevel="0" collapsed="false">
      <c r="A4701" s="250" t="n">
        <v>36513</v>
      </c>
      <c r="B4701" s="250" t="s">
        <v>8772</v>
      </c>
      <c r="C4701" s="250" t="s">
        <v>232</v>
      </c>
      <c r="D4701" s="250" t="s">
        <v>244</v>
      </c>
      <c r="E4701" s="251" t="s">
        <v>8773</v>
      </c>
      <c r="F4701" s="0" t="n">
        <v>10.25</v>
      </c>
    </row>
    <row r="4702" customFormat="false" ht="15" hidden="false" customHeight="false" outlineLevel="0" collapsed="false">
      <c r="A4702" s="250" t="n">
        <v>36514</v>
      </c>
      <c r="B4702" s="250" t="s">
        <v>8774</v>
      </c>
      <c r="C4702" s="250" t="s">
        <v>232</v>
      </c>
      <c r="D4702" s="250" t="s">
        <v>244</v>
      </c>
      <c r="E4702" s="251" t="s">
        <v>8775</v>
      </c>
      <c r="F4702" s="0" t="n">
        <v>15.29</v>
      </c>
    </row>
    <row r="4703" customFormat="false" ht="15" hidden="false" customHeight="false" outlineLevel="0" collapsed="false">
      <c r="A4703" s="250" t="n">
        <v>11572</v>
      </c>
      <c r="B4703" s="250" t="s">
        <v>8776</v>
      </c>
      <c r="C4703" s="250" t="s">
        <v>232</v>
      </c>
      <c r="D4703" s="250" t="s">
        <v>236</v>
      </c>
      <c r="E4703" s="251" t="s">
        <v>5092</v>
      </c>
      <c r="F4703" s="0" t="n">
        <v>2703.06</v>
      </c>
    </row>
    <row r="4704" customFormat="false" ht="15" hidden="false" customHeight="false" outlineLevel="0" collapsed="false">
      <c r="A4704" s="250" t="n">
        <v>36149</v>
      </c>
      <c r="B4704" s="250" t="s">
        <v>8777</v>
      </c>
      <c r="C4704" s="250" t="s">
        <v>232</v>
      </c>
      <c r="D4704" s="250" t="s">
        <v>236</v>
      </c>
      <c r="E4704" s="251" t="s">
        <v>8778</v>
      </c>
      <c r="F4704" s="0" t="n">
        <v>48.23</v>
      </c>
    </row>
    <row r="4705" customFormat="false" ht="15" hidden="false" customHeight="false" outlineLevel="0" collapsed="false">
      <c r="A4705" s="250" t="n">
        <v>42407</v>
      </c>
      <c r="B4705" s="250" t="s">
        <v>8779</v>
      </c>
      <c r="C4705" s="250" t="s">
        <v>253</v>
      </c>
      <c r="D4705" s="250" t="s">
        <v>236</v>
      </c>
      <c r="E4705" s="251" t="s">
        <v>8780</v>
      </c>
      <c r="F4705" s="0" t="n">
        <v>13.47</v>
      </c>
    </row>
    <row r="4706" customFormat="false" ht="15" hidden="false" customHeight="false" outlineLevel="0" collapsed="false">
      <c r="A4706" s="250" t="n">
        <v>11581</v>
      </c>
      <c r="B4706" s="250" t="s">
        <v>8781</v>
      </c>
      <c r="C4706" s="250" t="s">
        <v>253</v>
      </c>
      <c r="D4706" s="250" t="s">
        <v>236</v>
      </c>
      <c r="E4706" s="251" t="s">
        <v>8782</v>
      </c>
      <c r="F4706" s="0" t="n">
        <v>33.71</v>
      </c>
    </row>
    <row r="4707" customFormat="false" ht="15" hidden="false" customHeight="false" outlineLevel="0" collapsed="false">
      <c r="A4707" s="250" t="n">
        <v>43605</v>
      </c>
      <c r="B4707" s="250" t="s">
        <v>8783</v>
      </c>
      <c r="C4707" s="250" t="s">
        <v>253</v>
      </c>
      <c r="D4707" s="250" t="s">
        <v>236</v>
      </c>
      <c r="E4707" s="251" t="s">
        <v>8784</v>
      </c>
      <c r="F4707" s="0" t="n">
        <v>81.86</v>
      </c>
    </row>
    <row r="4708" customFormat="false" ht="15" hidden="false" customHeight="false" outlineLevel="0" collapsed="false">
      <c r="A4708" s="250" t="n">
        <v>11580</v>
      </c>
      <c r="B4708" s="250" t="s">
        <v>8785</v>
      </c>
      <c r="C4708" s="250" t="s">
        <v>253</v>
      </c>
      <c r="D4708" s="250" t="s">
        <v>236</v>
      </c>
      <c r="E4708" s="251" t="s">
        <v>8786</v>
      </c>
      <c r="F4708" s="0" t="n">
        <v>526.52</v>
      </c>
    </row>
    <row r="4709" customFormat="false" ht="15" hidden="false" customHeight="false" outlineLevel="0" collapsed="false">
      <c r="A4709" s="250" t="n">
        <v>10743</v>
      </c>
      <c r="B4709" s="250" t="s">
        <v>8787</v>
      </c>
      <c r="C4709" s="250" t="s">
        <v>232</v>
      </c>
      <c r="D4709" s="250" t="s">
        <v>236</v>
      </c>
      <c r="E4709" s="251" t="s">
        <v>8788</v>
      </c>
      <c r="F4709" s="0" t="n">
        <v>135.56</v>
      </c>
    </row>
    <row r="4710" customFormat="false" ht="15" hidden="false" customHeight="false" outlineLevel="0" collapsed="false">
      <c r="A4710" s="250" t="n">
        <v>39848</v>
      </c>
      <c r="B4710" s="250" t="s">
        <v>8789</v>
      </c>
      <c r="C4710" s="250" t="s">
        <v>253</v>
      </c>
      <c r="D4710" s="250" t="s">
        <v>244</v>
      </c>
      <c r="E4710" s="251" t="s">
        <v>2180</v>
      </c>
      <c r="F4710" s="0" t="n">
        <v>69.84</v>
      </c>
    </row>
    <row r="4711" customFormat="false" ht="15" hidden="false" customHeight="false" outlineLevel="0" collapsed="false">
      <c r="A4711" s="250" t="n">
        <v>20999</v>
      </c>
      <c r="B4711" s="250" t="s">
        <v>8790</v>
      </c>
      <c r="C4711" s="250" t="s">
        <v>253</v>
      </c>
      <c r="D4711" s="250" t="s">
        <v>244</v>
      </c>
      <c r="E4711" s="251" t="s">
        <v>542</v>
      </c>
      <c r="F4711" s="0" t="n">
        <v>40.6</v>
      </c>
    </row>
    <row r="4712" customFormat="false" ht="15" hidden="false" customHeight="false" outlineLevel="0" collapsed="false">
      <c r="A4712" s="250" t="n">
        <v>21001</v>
      </c>
      <c r="B4712" s="250" t="s">
        <v>8791</v>
      </c>
      <c r="C4712" s="250" t="s">
        <v>253</v>
      </c>
      <c r="D4712" s="250" t="s">
        <v>244</v>
      </c>
      <c r="E4712" s="251" t="s">
        <v>2822</v>
      </c>
      <c r="F4712" s="0" t="n">
        <v>133.51</v>
      </c>
    </row>
    <row r="4713" customFormat="false" ht="15" hidden="false" customHeight="false" outlineLevel="0" collapsed="false">
      <c r="A4713" s="250" t="n">
        <v>21003</v>
      </c>
      <c r="B4713" s="250" t="s">
        <v>8792</v>
      </c>
      <c r="C4713" s="250" t="s">
        <v>253</v>
      </c>
      <c r="D4713" s="250" t="s">
        <v>244</v>
      </c>
      <c r="E4713" s="251" t="s">
        <v>8793</v>
      </c>
      <c r="F4713" s="0" t="n">
        <v>78.15</v>
      </c>
    </row>
    <row r="4714" customFormat="false" ht="15" hidden="false" customHeight="false" outlineLevel="0" collapsed="false">
      <c r="A4714" s="250" t="n">
        <v>21006</v>
      </c>
      <c r="B4714" s="250" t="s">
        <v>8794</v>
      </c>
      <c r="C4714" s="250" t="s">
        <v>253</v>
      </c>
      <c r="D4714" s="250" t="s">
        <v>244</v>
      </c>
      <c r="E4714" s="251" t="s">
        <v>8795</v>
      </c>
      <c r="F4714" s="0" t="n">
        <v>81.61</v>
      </c>
    </row>
    <row r="4715" customFormat="false" ht="15" hidden="false" customHeight="false" outlineLevel="0" collapsed="false">
      <c r="A4715" s="250" t="n">
        <v>21019</v>
      </c>
      <c r="B4715" s="250" t="s">
        <v>8796</v>
      </c>
      <c r="C4715" s="250" t="s">
        <v>253</v>
      </c>
      <c r="D4715" s="250" t="s">
        <v>244</v>
      </c>
      <c r="E4715" s="251" t="s">
        <v>8797</v>
      </c>
      <c r="F4715" s="0" t="n">
        <v>41.69</v>
      </c>
    </row>
    <row r="4716" customFormat="false" ht="15" hidden="false" customHeight="false" outlineLevel="0" collapsed="false">
      <c r="A4716" s="250" t="n">
        <v>21021</v>
      </c>
      <c r="B4716" s="250" t="s">
        <v>8798</v>
      </c>
      <c r="C4716" s="250" t="s">
        <v>253</v>
      </c>
      <c r="D4716" s="250" t="s">
        <v>244</v>
      </c>
      <c r="E4716" s="251" t="s">
        <v>8799</v>
      </c>
      <c r="F4716" s="0" t="n">
        <v>33.62</v>
      </c>
    </row>
    <row r="4717" customFormat="false" ht="15" hidden="false" customHeight="false" outlineLevel="0" collapsed="false">
      <c r="A4717" s="250" t="n">
        <v>21024</v>
      </c>
      <c r="B4717" s="250" t="s">
        <v>8800</v>
      </c>
      <c r="C4717" s="250" t="s">
        <v>253</v>
      </c>
      <c r="D4717" s="250" t="s">
        <v>244</v>
      </c>
      <c r="E4717" s="251" t="s">
        <v>8801</v>
      </c>
      <c r="F4717" s="0" t="n">
        <v>29.66</v>
      </c>
    </row>
    <row r="4718" customFormat="false" ht="15" hidden="false" customHeight="false" outlineLevel="0" collapsed="false">
      <c r="A4718" s="250" t="n">
        <v>40624</v>
      </c>
      <c r="B4718" s="250" t="s">
        <v>8802</v>
      </c>
      <c r="C4718" s="250" t="s">
        <v>253</v>
      </c>
      <c r="D4718" s="250" t="s">
        <v>244</v>
      </c>
      <c r="E4718" s="251" t="s">
        <v>8803</v>
      </c>
      <c r="F4718" s="0" t="n">
        <v>12.84</v>
      </c>
    </row>
    <row r="4719" customFormat="false" ht="15" hidden="false" customHeight="false" outlineLevel="0" collapsed="false">
      <c r="A4719" s="250" t="n">
        <v>42575</v>
      </c>
      <c r="B4719" s="250" t="s">
        <v>8804</v>
      </c>
      <c r="C4719" s="250" t="s">
        <v>253</v>
      </c>
      <c r="D4719" s="250" t="s">
        <v>244</v>
      </c>
      <c r="E4719" s="251" t="s">
        <v>8805</v>
      </c>
      <c r="F4719" s="0" t="n">
        <v>71.73</v>
      </c>
    </row>
    <row r="4720" customFormat="false" ht="15" hidden="false" customHeight="false" outlineLevel="0" collapsed="false">
      <c r="A4720" s="250" t="n">
        <v>13127</v>
      </c>
      <c r="B4720" s="250" t="s">
        <v>8806</v>
      </c>
      <c r="C4720" s="250" t="s">
        <v>253</v>
      </c>
      <c r="D4720" s="250" t="s">
        <v>244</v>
      </c>
      <c r="E4720" s="251" t="s">
        <v>8807</v>
      </c>
      <c r="F4720" s="0" t="n">
        <v>76.62</v>
      </c>
    </row>
    <row r="4721" customFormat="false" ht="15" hidden="false" customHeight="false" outlineLevel="0" collapsed="false">
      <c r="A4721" s="250" t="n">
        <v>13137</v>
      </c>
      <c r="B4721" s="250" t="s">
        <v>8808</v>
      </c>
      <c r="C4721" s="250" t="s">
        <v>253</v>
      </c>
      <c r="D4721" s="250" t="s">
        <v>244</v>
      </c>
      <c r="E4721" s="251" t="s">
        <v>8809</v>
      </c>
      <c r="F4721" s="0" t="n">
        <v>18.36</v>
      </c>
    </row>
    <row r="4722" customFormat="false" ht="15" hidden="false" customHeight="false" outlineLevel="0" collapsed="false">
      <c r="A4722" s="250" t="n">
        <v>42574</v>
      </c>
      <c r="B4722" s="250" t="s">
        <v>8810</v>
      </c>
      <c r="C4722" s="250" t="s">
        <v>253</v>
      </c>
      <c r="D4722" s="250" t="s">
        <v>244</v>
      </c>
      <c r="E4722" s="251" t="s">
        <v>8811</v>
      </c>
      <c r="F4722" s="0" t="n">
        <v>31.48</v>
      </c>
    </row>
    <row r="4723" customFormat="false" ht="15" hidden="false" customHeight="false" outlineLevel="0" collapsed="false">
      <c r="A4723" s="250" t="n">
        <v>20989</v>
      </c>
      <c r="B4723" s="250" t="s">
        <v>8812</v>
      </c>
      <c r="C4723" s="250" t="s">
        <v>253</v>
      </c>
      <c r="D4723" s="250" t="s">
        <v>244</v>
      </c>
      <c r="E4723" s="251" t="s">
        <v>8813</v>
      </c>
      <c r="F4723" s="0" t="n">
        <v>127.18</v>
      </c>
    </row>
    <row r="4724" customFormat="false" ht="15" hidden="false" customHeight="false" outlineLevel="0" collapsed="false">
      <c r="A4724" s="250" t="n">
        <v>21147</v>
      </c>
      <c r="B4724" s="250" t="s">
        <v>8814</v>
      </c>
      <c r="C4724" s="250" t="s">
        <v>253</v>
      </c>
      <c r="D4724" s="250" t="s">
        <v>244</v>
      </c>
      <c r="E4724" s="251" t="s">
        <v>8815</v>
      </c>
      <c r="F4724" s="0" t="n">
        <v>19.84</v>
      </c>
    </row>
    <row r="4725" customFormat="false" ht="15" hidden="false" customHeight="false" outlineLevel="0" collapsed="false">
      <c r="A4725" s="250" t="n">
        <v>21148</v>
      </c>
      <c r="B4725" s="250" t="s">
        <v>8816</v>
      </c>
      <c r="C4725" s="250" t="s">
        <v>253</v>
      </c>
      <c r="D4725" s="250" t="s">
        <v>244</v>
      </c>
      <c r="E4725" s="251" t="s">
        <v>8817</v>
      </c>
      <c r="F4725" s="0" t="n">
        <v>35.27</v>
      </c>
    </row>
    <row r="4726" customFormat="false" ht="15" hidden="false" customHeight="false" outlineLevel="0" collapsed="false">
      <c r="A4726" s="250" t="n">
        <v>20984</v>
      </c>
      <c r="B4726" s="250" t="s">
        <v>8818</v>
      </c>
      <c r="C4726" s="250" t="s">
        <v>253</v>
      </c>
      <c r="D4726" s="250" t="s">
        <v>244</v>
      </c>
      <c r="E4726" s="251" t="s">
        <v>8819</v>
      </c>
      <c r="F4726" s="0" t="n">
        <v>48.03</v>
      </c>
    </row>
    <row r="4727" customFormat="false" ht="15" hidden="false" customHeight="false" outlineLevel="0" collapsed="false">
      <c r="A4727" s="250" t="n">
        <v>13042</v>
      </c>
      <c r="B4727" s="250" t="s">
        <v>8820</v>
      </c>
      <c r="C4727" s="250" t="s">
        <v>253</v>
      </c>
      <c r="D4727" s="250" t="s">
        <v>244</v>
      </c>
      <c r="E4727" s="251" t="s">
        <v>8821</v>
      </c>
      <c r="F4727" s="0" t="n">
        <v>36.38</v>
      </c>
    </row>
    <row r="4728" customFormat="false" ht="15" hidden="false" customHeight="false" outlineLevel="0" collapsed="false">
      <c r="A4728" s="250" t="n">
        <v>21150</v>
      </c>
      <c r="B4728" s="250" t="s">
        <v>8822</v>
      </c>
      <c r="C4728" s="250" t="s">
        <v>253</v>
      </c>
      <c r="D4728" s="250" t="s">
        <v>244</v>
      </c>
      <c r="E4728" s="251" t="s">
        <v>8823</v>
      </c>
      <c r="F4728" s="0" t="n">
        <v>108.2</v>
      </c>
    </row>
    <row r="4729" customFormat="false" ht="15" hidden="false" customHeight="false" outlineLevel="0" collapsed="false">
      <c r="A4729" s="250" t="n">
        <v>13141</v>
      </c>
      <c r="B4729" s="250" t="s">
        <v>8824</v>
      </c>
      <c r="C4729" s="250" t="s">
        <v>253</v>
      </c>
      <c r="D4729" s="250" t="s">
        <v>244</v>
      </c>
      <c r="E4729" s="251" t="s">
        <v>8825</v>
      </c>
      <c r="F4729" s="0" t="n">
        <v>12.73</v>
      </c>
    </row>
    <row r="4730" customFormat="false" ht="15" hidden="false" customHeight="false" outlineLevel="0" collapsed="false">
      <c r="A4730" s="250" t="n">
        <v>42576</v>
      </c>
      <c r="B4730" s="250" t="s">
        <v>8826</v>
      </c>
      <c r="C4730" s="250" t="s">
        <v>253</v>
      </c>
      <c r="D4730" s="250" t="s">
        <v>244</v>
      </c>
      <c r="E4730" s="251" t="s">
        <v>8827</v>
      </c>
      <c r="F4730" s="0" t="n">
        <v>12.34</v>
      </c>
    </row>
    <row r="4731" customFormat="false" ht="15" hidden="false" customHeight="false" outlineLevel="0" collapsed="false">
      <c r="A4731" s="250" t="n">
        <v>21151</v>
      </c>
      <c r="B4731" s="250" t="s">
        <v>8828</v>
      </c>
      <c r="C4731" s="250" t="s">
        <v>253</v>
      </c>
      <c r="D4731" s="250" t="s">
        <v>244</v>
      </c>
      <c r="E4731" s="251" t="s">
        <v>6344</v>
      </c>
      <c r="F4731" s="0" t="n">
        <v>30.56</v>
      </c>
    </row>
    <row r="4732" customFormat="false" ht="15" hidden="false" customHeight="false" outlineLevel="0" collapsed="false">
      <c r="A4732" s="250" t="n">
        <v>13142</v>
      </c>
      <c r="B4732" s="250" t="s">
        <v>8829</v>
      </c>
      <c r="C4732" s="250" t="s">
        <v>253</v>
      </c>
      <c r="D4732" s="250" t="s">
        <v>244</v>
      </c>
      <c r="E4732" s="251" t="s">
        <v>8830</v>
      </c>
      <c r="F4732" s="0" t="n">
        <v>31.84</v>
      </c>
    </row>
    <row r="4733" customFormat="false" ht="15" hidden="false" customHeight="false" outlineLevel="0" collapsed="false">
      <c r="A4733" s="250" t="n">
        <v>42577</v>
      </c>
      <c r="B4733" s="250" t="s">
        <v>8831</v>
      </c>
      <c r="C4733" s="250" t="s">
        <v>253</v>
      </c>
      <c r="D4733" s="250" t="s">
        <v>244</v>
      </c>
      <c r="E4733" s="251" t="s">
        <v>8832</v>
      </c>
      <c r="F4733" s="0" t="n">
        <v>15.4</v>
      </c>
    </row>
    <row r="4734" customFormat="false" ht="15" hidden="false" customHeight="false" outlineLevel="0" collapsed="false">
      <c r="A4734" s="250" t="n">
        <v>20994</v>
      </c>
      <c r="B4734" s="250" t="s">
        <v>8833</v>
      </c>
      <c r="C4734" s="250" t="s">
        <v>253</v>
      </c>
      <c r="D4734" s="250" t="s">
        <v>244</v>
      </c>
      <c r="E4734" s="251" t="s">
        <v>8834</v>
      </c>
      <c r="F4734" s="0" t="n">
        <v>6.65</v>
      </c>
    </row>
    <row r="4735" customFormat="false" ht="15" hidden="false" customHeight="false" outlineLevel="0" collapsed="false">
      <c r="A4735" s="250" t="n">
        <v>7672</v>
      </c>
      <c r="B4735" s="250" t="s">
        <v>8835</v>
      </c>
      <c r="C4735" s="250" t="s">
        <v>253</v>
      </c>
      <c r="D4735" s="250" t="s">
        <v>244</v>
      </c>
      <c r="E4735" s="251" t="s">
        <v>8836</v>
      </c>
      <c r="F4735" s="0" t="n">
        <v>25.58</v>
      </c>
    </row>
    <row r="4736" customFormat="false" ht="15" hidden="false" customHeight="false" outlineLevel="0" collapsed="false">
      <c r="A4736" s="250" t="n">
        <v>20995</v>
      </c>
      <c r="B4736" s="250" t="s">
        <v>8837</v>
      </c>
      <c r="C4736" s="250" t="s">
        <v>253</v>
      </c>
      <c r="D4736" s="250" t="s">
        <v>244</v>
      </c>
      <c r="E4736" s="251" t="s">
        <v>8838</v>
      </c>
      <c r="F4736" s="0" t="n">
        <v>19.42</v>
      </c>
    </row>
    <row r="4737" customFormat="false" ht="15" hidden="false" customHeight="false" outlineLevel="0" collapsed="false">
      <c r="A4737" s="250" t="n">
        <v>7690</v>
      </c>
      <c r="B4737" s="250" t="s">
        <v>8839</v>
      </c>
      <c r="C4737" s="250" t="s">
        <v>253</v>
      </c>
      <c r="D4737" s="250" t="s">
        <v>244</v>
      </c>
      <c r="E4737" s="251" t="s">
        <v>8840</v>
      </c>
      <c r="F4737" s="0" t="n">
        <v>55959.45</v>
      </c>
    </row>
    <row r="4738" customFormat="false" ht="15" hidden="false" customHeight="false" outlineLevel="0" collapsed="false">
      <c r="A4738" s="250" t="n">
        <v>20980</v>
      </c>
      <c r="B4738" s="250" t="s">
        <v>8841</v>
      </c>
      <c r="C4738" s="250" t="s">
        <v>253</v>
      </c>
      <c r="D4738" s="250" t="s">
        <v>244</v>
      </c>
      <c r="E4738" s="251" t="s">
        <v>8842</v>
      </c>
      <c r="F4738" s="0" t="n">
        <v>8650.13</v>
      </c>
    </row>
    <row r="4739" customFormat="false" ht="15" hidden="false" customHeight="false" outlineLevel="0" collapsed="false">
      <c r="A4739" s="250" t="n">
        <v>7661</v>
      </c>
      <c r="B4739" s="250" t="s">
        <v>8843</v>
      </c>
      <c r="C4739" s="250" t="s">
        <v>253</v>
      </c>
      <c r="D4739" s="250" t="s">
        <v>244</v>
      </c>
      <c r="E4739" s="251" t="s">
        <v>8844</v>
      </c>
      <c r="F4739" s="0" t="n">
        <v>3967.95</v>
      </c>
    </row>
    <row r="4740" customFormat="false" ht="15" hidden="false" customHeight="false" outlineLevel="0" collapsed="false">
      <c r="A4740" s="250" t="n">
        <v>21016</v>
      </c>
      <c r="B4740" s="250" t="s">
        <v>8845</v>
      </c>
      <c r="C4740" s="250" t="s">
        <v>253</v>
      </c>
      <c r="D4740" s="250" t="s">
        <v>244</v>
      </c>
      <c r="E4740" s="251" t="s">
        <v>8846</v>
      </c>
      <c r="F4740" s="0" t="n">
        <v>10909.88</v>
      </c>
    </row>
    <row r="4741" customFormat="false" ht="15" hidden="false" customHeight="false" outlineLevel="0" collapsed="false">
      <c r="A4741" s="250" t="n">
        <v>21008</v>
      </c>
      <c r="B4741" s="250" t="s">
        <v>8847</v>
      </c>
      <c r="C4741" s="250" t="s">
        <v>253</v>
      </c>
      <c r="D4741" s="250" t="s">
        <v>244</v>
      </c>
      <c r="E4741" s="251" t="s">
        <v>8848</v>
      </c>
      <c r="F4741" s="0" t="n">
        <v>70758.77</v>
      </c>
    </row>
    <row r="4742" customFormat="false" ht="15" hidden="false" customHeight="false" outlineLevel="0" collapsed="false">
      <c r="A4742" s="250" t="n">
        <v>21009</v>
      </c>
      <c r="B4742" s="250" t="s">
        <v>8849</v>
      </c>
      <c r="C4742" s="250" t="s">
        <v>253</v>
      </c>
      <c r="D4742" s="250" t="s">
        <v>244</v>
      </c>
      <c r="E4742" s="251" t="s">
        <v>8850</v>
      </c>
      <c r="F4742" s="0" t="n">
        <v>15304.95</v>
      </c>
    </row>
    <row r="4743" customFormat="false" ht="15" hidden="false" customHeight="false" outlineLevel="0" collapsed="false">
      <c r="A4743" s="250" t="n">
        <v>21010</v>
      </c>
      <c r="B4743" s="250" t="s">
        <v>8851</v>
      </c>
      <c r="C4743" s="250" t="s">
        <v>253</v>
      </c>
      <c r="D4743" s="250" t="s">
        <v>244</v>
      </c>
      <c r="E4743" s="251" t="s">
        <v>5032</v>
      </c>
      <c r="F4743" s="0" t="n">
        <v>4846.56</v>
      </c>
    </row>
    <row r="4744" customFormat="false" ht="15" hidden="false" customHeight="false" outlineLevel="0" collapsed="false">
      <c r="A4744" s="250" t="n">
        <v>21011</v>
      </c>
      <c r="B4744" s="250" t="s">
        <v>8852</v>
      </c>
      <c r="C4744" s="250" t="s">
        <v>253</v>
      </c>
      <c r="D4744" s="250" t="s">
        <v>244</v>
      </c>
      <c r="E4744" s="251" t="s">
        <v>8853</v>
      </c>
      <c r="F4744" s="0" t="n">
        <v>17855.78</v>
      </c>
    </row>
    <row r="4745" customFormat="false" ht="15" hidden="false" customHeight="false" outlineLevel="0" collapsed="false">
      <c r="A4745" s="250" t="n">
        <v>21012</v>
      </c>
      <c r="B4745" s="250" t="s">
        <v>8854</v>
      </c>
      <c r="C4745" s="250" t="s">
        <v>253</v>
      </c>
      <c r="D4745" s="250" t="s">
        <v>244</v>
      </c>
      <c r="E4745" s="251" t="s">
        <v>8855</v>
      </c>
      <c r="F4745" s="0" t="n">
        <v>5413.41</v>
      </c>
    </row>
    <row r="4746" customFormat="false" ht="15" hidden="false" customHeight="false" outlineLevel="0" collapsed="false">
      <c r="A4746" s="250" t="n">
        <v>21013</v>
      </c>
      <c r="B4746" s="250" t="s">
        <v>8856</v>
      </c>
      <c r="C4746" s="250" t="s">
        <v>253</v>
      </c>
      <c r="D4746" s="250" t="s">
        <v>244</v>
      </c>
      <c r="E4746" s="251" t="s">
        <v>8857</v>
      </c>
      <c r="F4746" s="0" t="n">
        <v>29137.8</v>
      </c>
    </row>
    <row r="4747" customFormat="false" ht="15" hidden="false" customHeight="false" outlineLevel="0" collapsed="false">
      <c r="A4747" s="250" t="n">
        <v>21014</v>
      </c>
      <c r="B4747" s="250" t="s">
        <v>8858</v>
      </c>
      <c r="C4747" s="250" t="s">
        <v>253</v>
      </c>
      <c r="D4747" s="250" t="s">
        <v>244</v>
      </c>
      <c r="E4747" s="251" t="s">
        <v>8859</v>
      </c>
      <c r="F4747" s="0" t="n">
        <v>7000.6</v>
      </c>
    </row>
    <row r="4748" customFormat="false" ht="15" hidden="false" customHeight="false" outlineLevel="0" collapsed="false">
      <c r="A4748" s="250" t="n">
        <v>21015</v>
      </c>
      <c r="B4748" s="250" t="s">
        <v>8860</v>
      </c>
      <c r="C4748" s="250" t="s">
        <v>253</v>
      </c>
      <c r="D4748" s="250" t="s">
        <v>244</v>
      </c>
      <c r="E4748" s="251" t="s">
        <v>8861</v>
      </c>
      <c r="F4748" s="0" t="n">
        <v>39967.47</v>
      </c>
    </row>
    <row r="4749" customFormat="false" ht="15" hidden="false" customHeight="false" outlineLevel="0" collapsed="false">
      <c r="A4749" s="250" t="n">
        <v>7697</v>
      </c>
      <c r="B4749" s="250" t="s">
        <v>8862</v>
      </c>
      <c r="C4749" s="250" t="s">
        <v>253</v>
      </c>
      <c r="D4749" s="250" t="s">
        <v>244</v>
      </c>
      <c r="E4749" s="251" t="s">
        <v>8863</v>
      </c>
      <c r="F4749" s="0" t="n">
        <v>0.78</v>
      </c>
    </row>
    <row r="4750" customFormat="false" ht="15" hidden="false" customHeight="false" outlineLevel="0" collapsed="false">
      <c r="A4750" s="250" t="n">
        <v>7698</v>
      </c>
      <c r="B4750" s="250" t="s">
        <v>8864</v>
      </c>
      <c r="C4750" s="250" t="s">
        <v>253</v>
      </c>
      <c r="D4750" s="250" t="s">
        <v>244</v>
      </c>
      <c r="E4750" s="251" t="s">
        <v>8865</v>
      </c>
      <c r="F4750" s="0" t="n">
        <v>146.17</v>
      </c>
    </row>
    <row r="4751" customFormat="false" ht="15" hidden="false" customHeight="false" outlineLevel="0" collapsed="false">
      <c r="A4751" s="250" t="n">
        <v>7691</v>
      </c>
      <c r="B4751" s="250" t="s">
        <v>8866</v>
      </c>
      <c r="C4751" s="250" t="s">
        <v>253</v>
      </c>
      <c r="D4751" s="250" t="s">
        <v>244</v>
      </c>
      <c r="E4751" s="251" t="s">
        <v>8867</v>
      </c>
      <c r="F4751" s="0" t="n">
        <v>548623.83</v>
      </c>
    </row>
    <row r="4752" customFormat="false" ht="15" hidden="false" customHeight="false" outlineLevel="0" collapsed="false">
      <c r="A4752" s="250" t="n">
        <v>40626</v>
      </c>
      <c r="B4752" s="250" t="s">
        <v>8868</v>
      </c>
      <c r="C4752" s="250" t="s">
        <v>253</v>
      </c>
      <c r="D4752" s="250" t="s">
        <v>244</v>
      </c>
      <c r="E4752" s="251" t="s">
        <v>8869</v>
      </c>
      <c r="F4752" s="0" t="n">
        <v>2260137.15</v>
      </c>
    </row>
    <row r="4753" customFormat="false" ht="15" hidden="false" customHeight="false" outlineLevel="0" collapsed="false">
      <c r="A4753" s="250" t="n">
        <v>7701</v>
      </c>
      <c r="B4753" s="250" t="s">
        <v>8870</v>
      </c>
      <c r="C4753" s="250" t="s">
        <v>253</v>
      </c>
      <c r="D4753" s="250" t="s">
        <v>244</v>
      </c>
      <c r="E4753" s="251" t="s">
        <v>8871</v>
      </c>
      <c r="F4753" s="0" t="n">
        <v>532245.3</v>
      </c>
    </row>
    <row r="4754" customFormat="false" ht="15" hidden="false" customHeight="false" outlineLevel="0" collapsed="false">
      <c r="A4754" s="250" t="n">
        <v>7696</v>
      </c>
      <c r="B4754" s="250" t="s">
        <v>8872</v>
      </c>
      <c r="C4754" s="250" t="s">
        <v>253</v>
      </c>
      <c r="D4754" s="250" t="s">
        <v>244</v>
      </c>
      <c r="E4754" s="251" t="s">
        <v>8873</v>
      </c>
      <c r="F4754" s="0" t="n">
        <v>690000</v>
      </c>
    </row>
    <row r="4755" customFormat="false" ht="15" hidden="false" customHeight="false" outlineLevel="0" collapsed="false">
      <c r="A4755" s="250" t="n">
        <v>7700</v>
      </c>
      <c r="B4755" s="250" t="s">
        <v>8874</v>
      </c>
      <c r="C4755" s="250" t="s">
        <v>253</v>
      </c>
      <c r="D4755" s="250" t="s">
        <v>244</v>
      </c>
      <c r="E4755" s="251" t="s">
        <v>5658</v>
      </c>
      <c r="F4755" s="0" t="n">
        <v>685779.75</v>
      </c>
    </row>
    <row r="4756" customFormat="false" ht="15" hidden="false" customHeight="false" outlineLevel="0" collapsed="false">
      <c r="A4756" s="250" t="n">
        <v>7694</v>
      </c>
      <c r="B4756" s="250" t="s">
        <v>8875</v>
      </c>
      <c r="C4756" s="250" t="s">
        <v>253</v>
      </c>
      <c r="D4756" s="250" t="s">
        <v>244</v>
      </c>
      <c r="E4756" s="251" t="s">
        <v>8876</v>
      </c>
      <c r="F4756" s="0" t="n">
        <v>2260137.15</v>
      </c>
    </row>
    <row r="4757" customFormat="false" ht="15" hidden="false" customHeight="false" outlineLevel="0" collapsed="false">
      <c r="A4757" s="250" t="n">
        <v>7693</v>
      </c>
      <c r="B4757" s="250" t="s">
        <v>8877</v>
      </c>
      <c r="C4757" s="250" t="s">
        <v>253</v>
      </c>
      <c r="D4757" s="250" t="s">
        <v>244</v>
      </c>
      <c r="E4757" s="251" t="s">
        <v>8878</v>
      </c>
      <c r="F4757" s="0" t="n">
        <v>1016473.36</v>
      </c>
    </row>
    <row r="4758" customFormat="false" ht="15" hidden="false" customHeight="false" outlineLevel="0" collapsed="false">
      <c r="A4758" s="250" t="n">
        <v>7692</v>
      </c>
      <c r="B4758" s="250" t="s">
        <v>8879</v>
      </c>
      <c r="C4758" s="250" t="s">
        <v>253</v>
      </c>
      <c r="D4758" s="250" t="s">
        <v>244</v>
      </c>
      <c r="E4758" s="251" t="s">
        <v>8880</v>
      </c>
      <c r="F4758" s="0" t="n">
        <v>557064.18</v>
      </c>
    </row>
    <row r="4759" customFormat="false" ht="15" hidden="false" customHeight="false" outlineLevel="0" collapsed="false">
      <c r="A4759" s="250" t="n">
        <v>7695</v>
      </c>
      <c r="B4759" s="250" t="s">
        <v>8881</v>
      </c>
      <c r="C4759" s="250" t="s">
        <v>253</v>
      </c>
      <c r="D4759" s="250" t="s">
        <v>244</v>
      </c>
      <c r="E4759" s="251" t="s">
        <v>8882</v>
      </c>
      <c r="F4759" s="0" t="n">
        <v>164859.8</v>
      </c>
    </row>
    <row r="4760" customFormat="false" ht="15" hidden="false" customHeight="false" outlineLevel="0" collapsed="false">
      <c r="A4760" s="250" t="n">
        <v>13356</v>
      </c>
      <c r="B4760" s="250" t="s">
        <v>8883</v>
      </c>
      <c r="C4760" s="250" t="s">
        <v>253</v>
      </c>
      <c r="D4760" s="250" t="s">
        <v>244</v>
      </c>
      <c r="E4760" s="251" t="s">
        <v>5329</v>
      </c>
      <c r="F4760" s="0" t="n">
        <v>191028.02</v>
      </c>
    </row>
    <row r="4761" customFormat="false" ht="15" hidden="false" customHeight="false" outlineLevel="0" collapsed="false">
      <c r="A4761" s="250" t="n">
        <v>36365</v>
      </c>
      <c r="B4761" s="250" t="s">
        <v>8884</v>
      </c>
      <c r="C4761" s="250" t="s">
        <v>253</v>
      </c>
      <c r="D4761" s="250" t="s">
        <v>244</v>
      </c>
      <c r="E4761" s="251" t="s">
        <v>8885</v>
      </c>
      <c r="F4761" s="0" t="n">
        <v>56261.67</v>
      </c>
    </row>
    <row r="4762" customFormat="false" ht="15" hidden="false" customHeight="false" outlineLevel="0" collapsed="false">
      <c r="A4762" s="250" t="n">
        <v>41930</v>
      </c>
      <c r="B4762" s="250" t="s">
        <v>8886</v>
      </c>
      <c r="C4762" s="250" t="s">
        <v>253</v>
      </c>
      <c r="D4762" s="250" t="s">
        <v>244</v>
      </c>
      <c r="E4762" s="251" t="s">
        <v>8887</v>
      </c>
      <c r="F4762" s="0" t="n">
        <v>91236.81</v>
      </c>
    </row>
    <row r="4763" customFormat="false" ht="15" hidden="false" customHeight="false" outlineLevel="0" collapsed="false">
      <c r="A4763" s="250" t="n">
        <v>41931</v>
      </c>
      <c r="B4763" s="250" t="s">
        <v>8888</v>
      </c>
      <c r="C4763" s="250" t="s">
        <v>253</v>
      </c>
      <c r="D4763" s="250" t="s">
        <v>244</v>
      </c>
      <c r="E4763" s="251" t="s">
        <v>8889</v>
      </c>
      <c r="F4763" s="0" t="n">
        <v>140000</v>
      </c>
    </row>
    <row r="4764" customFormat="false" ht="15" hidden="false" customHeight="false" outlineLevel="0" collapsed="false">
      <c r="A4764" s="250" t="n">
        <v>41932</v>
      </c>
      <c r="B4764" s="250" t="s">
        <v>8890</v>
      </c>
      <c r="C4764" s="250" t="s">
        <v>253</v>
      </c>
      <c r="D4764" s="250" t="s">
        <v>244</v>
      </c>
      <c r="E4764" s="251" t="s">
        <v>8891</v>
      </c>
      <c r="F4764" s="0" t="n">
        <v>134864.47</v>
      </c>
    </row>
    <row r="4765" customFormat="false" ht="15" hidden="false" customHeight="false" outlineLevel="0" collapsed="false">
      <c r="A4765" s="250" t="n">
        <v>41933</v>
      </c>
      <c r="B4765" s="250" t="s">
        <v>8892</v>
      </c>
      <c r="C4765" s="250" t="s">
        <v>253</v>
      </c>
      <c r="D4765" s="250" t="s">
        <v>244</v>
      </c>
      <c r="E4765" s="251" t="s">
        <v>8893</v>
      </c>
      <c r="F4765" s="0" t="n">
        <v>150467.28</v>
      </c>
    </row>
    <row r="4766" customFormat="false" ht="15" hidden="false" customHeight="false" outlineLevel="0" collapsed="false">
      <c r="A4766" s="250" t="n">
        <v>41934</v>
      </c>
      <c r="B4766" s="250" t="s">
        <v>8894</v>
      </c>
      <c r="C4766" s="250" t="s">
        <v>253</v>
      </c>
      <c r="D4766" s="250" t="s">
        <v>244</v>
      </c>
      <c r="E4766" s="251" t="s">
        <v>8895</v>
      </c>
      <c r="F4766" s="0" t="n">
        <v>121.02</v>
      </c>
    </row>
    <row r="4767" customFormat="false" ht="15" hidden="false" customHeight="false" outlineLevel="0" collapsed="false">
      <c r="A4767" s="250" t="n">
        <v>41936</v>
      </c>
      <c r="B4767" s="250" t="s">
        <v>8896</v>
      </c>
      <c r="C4767" s="250" t="s">
        <v>253</v>
      </c>
      <c r="D4767" s="250" t="s">
        <v>244</v>
      </c>
      <c r="E4767" s="251" t="s">
        <v>8897</v>
      </c>
      <c r="F4767" s="0" t="n">
        <v>4.14</v>
      </c>
    </row>
    <row r="4768" customFormat="false" ht="15" hidden="false" customHeight="false" outlineLevel="0" collapsed="false">
      <c r="A4768" s="250" t="n">
        <v>41785</v>
      </c>
      <c r="B4768" s="250" t="s">
        <v>8898</v>
      </c>
      <c r="C4768" s="250" t="s">
        <v>253</v>
      </c>
      <c r="D4768" s="250" t="s">
        <v>244</v>
      </c>
      <c r="E4768" s="251" t="s">
        <v>8899</v>
      </c>
      <c r="F4768" s="0" t="n">
        <v>22.26</v>
      </c>
    </row>
    <row r="4769" customFormat="false" ht="15" hidden="false" customHeight="false" outlineLevel="0" collapsed="false">
      <c r="A4769" s="250" t="n">
        <v>41781</v>
      </c>
      <c r="B4769" s="250" t="s">
        <v>8900</v>
      </c>
      <c r="C4769" s="250" t="s">
        <v>253</v>
      </c>
      <c r="D4769" s="250" t="s">
        <v>244</v>
      </c>
      <c r="E4769" s="251" t="s">
        <v>8901</v>
      </c>
      <c r="F4769" s="0" t="n">
        <v>10.14</v>
      </c>
    </row>
    <row r="4770" customFormat="false" ht="15" hidden="false" customHeight="false" outlineLevel="0" collapsed="false">
      <c r="A4770" s="250" t="n">
        <v>41783</v>
      </c>
      <c r="B4770" s="250" t="s">
        <v>8902</v>
      </c>
      <c r="C4770" s="250" t="s">
        <v>253</v>
      </c>
      <c r="D4770" s="250" t="s">
        <v>244</v>
      </c>
      <c r="E4770" s="251" t="s">
        <v>8903</v>
      </c>
      <c r="F4770" s="0" t="n">
        <v>6.88</v>
      </c>
    </row>
    <row r="4771" customFormat="false" ht="15" hidden="false" customHeight="false" outlineLevel="0" collapsed="false">
      <c r="A4771" s="250" t="n">
        <v>41786</v>
      </c>
      <c r="B4771" s="250" t="s">
        <v>8904</v>
      </c>
      <c r="C4771" s="250" t="s">
        <v>253</v>
      </c>
      <c r="D4771" s="250" t="s">
        <v>244</v>
      </c>
      <c r="E4771" s="251" t="s">
        <v>8905</v>
      </c>
      <c r="F4771" s="0" t="n">
        <v>578.1</v>
      </c>
    </row>
    <row r="4772" customFormat="false" ht="15" hidden="false" customHeight="false" outlineLevel="0" collapsed="false">
      <c r="A4772" s="250" t="n">
        <v>41779</v>
      </c>
      <c r="B4772" s="250" t="s">
        <v>8906</v>
      </c>
      <c r="C4772" s="250" t="s">
        <v>253</v>
      </c>
      <c r="D4772" s="250" t="s">
        <v>244</v>
      </c>
      <c r="E4772" s="251" t="s">
        <v>8907</v>
      </c>
      <c r="F4772" s="0" t="n">
        <v>1.28</v>
      </c>
    </row>
    <row r="4773" customFormat="false" ht="15" hidden="false" customHeight="false" outlineLevel="0" collapsed="false">
      <c r="A4773" s="250" t="n">
        <v>41780</v>
      </c>
      <c r="B4773" s="250" t="s">
        <v>8908</v>
      </c>
      <c r="C4773" s="250" t="s">
        <v>253</v>
      </c>
      <c r="D4773" s="250" t="s">
        <v>244</v>
      </c>
      <c r="E4773" s="251" t="s">
        <v>8909</v>
      </c>
      <c r="F4773" s="0" t="n">
        <v>6.79</v>
      </c>
    </row>
    <row r="4774" customFormat="false" ht="15" hidden="false" customHeight="false" outlineLevel="0" collapsed="false">
      <c r="A4774" s="250" t="n">
        <v>41782</v>
      </c>
      <c r="B4774" s="250" t="s">
        <v>8910</v>
      </c>
      <c r="C4774" s="250" t="s">
        <v>253</v>
      </c>
      <c r="D4774" s="250" t="s">
        <v>244</v>
      </c>
      <c r="E4774" s="251" t="s">
        <v>8911</v>
      </c>
      <c r="F4774" s="0" t="n">
        <v>12.68</v>
      </c>
    </row>
    <row r="4775" customFormat="false" ht="15" hidden="false" customHeight="false" outlineLevel="0" collapsed="false">
      <c r="A4775" s="250" t="n">
        <v>38130</v>
      </c>
      <c r="B4775" s="250" t="s">
        <v>8912</v>
      </c>
      <c r="C4775" s="250" t="s">
        <v>253</v>
      </c>
      <c r="D4775" s="250" t="s">
        <v>236</v>
      </c>
      <c r="E4775" s="251" t="s">
        <v>8913</v>
      </c>
      <c r="F4775" s="0" t="n">
        <v>20.83</v>
      </c>
    </row>
    <row r="4776" customFormat="false" ht="15" hidden="false" customHeight="false" outlineLevel="0" collapsed="false">
      <c r="A4776" s="250" t="n">
        <v>21123</v>
      </c>
      <c r="B4776" s="250" t="s">
        <v>8914</v>
      </c>
      <c r="C4776" s="250" t="s">
        <v>253</v>
      </c>
      <c r="D4776" s="250" t="s">
        <v>233</v>
      </c>
      <c r="E4776" s="251" t="s">
        <v>8915</v>
      </c>
      <c r="F4776" s="0" t="n">
        <v>44.22</v>
      </c>
    </row>
    <row r="4777" customFormat="false" ht="15" hidden="false" customHeight="false" outlineLevel="0" collapsed="false">
      <c r="A4777" s="250" t="n">
        <v>21124</v>
      </c>
      <c r="B4777" s="250" t="s">
        <v>8916</v>
      </c>
      <c r="C4777" s="250" t="s">
        <v>253</v>
      </c>
      <c r="D4777" s="250" t="s">
        <v>236</v>
      </c>
      <c r="E4777" s="251" t="s">
        <v>8917</v>
      </c>
      <c r="F4777" s="0" t="n">
        <v>15.37</v>
      </c>
    </row>
    <row r="4778" customFormat="false" ht="15" hidden="false" customHeight="false" outlineLevel="0" collapsed="false">
      <c r="A4778" s="250" t="n">
        <v>21125</v>
      </c>
      <c r="B4778" s="250" t="s">
        <v>8918</v>
      </c>
      <c r="C4778" s="250" t="s">
        <v>253</v>
      </c>
      <c r="D4778" s="250" t="s">
        <v>236</v>
      </c>
      <c r="E4778" s="251" t="s">
        <v>8919</v>
      </c>
      <c r="F4778" s="0" t="n">
        <v>24.3</v>
      </c>
    </row>
    <row r="4779" customFormat="false" ht="15" hidden="false" customHeight="false" outlineLevel="0" collapsed="false">
      <c r="A4779" s="250" t="n">
        <v>38028</v>
      </c>
      <c r="B4779" s="250" t="s">
        <v>8920</v>
      </c>
      <c r="C4779" s="250" t="s">
        <v>253</v>
      </c>
      <c r="D4779" s="250" t="s">
        <v>236</v>
      </c>
      <c r="E4779" s="251" t="s">
        <v>8921</v>
      </c>
      <c r="F4779" s="0" t="n">
        <v>52.06</v>
      </c>
    </row>
    <row r="4780" customFormat="false" ht="15" hidden="false" customHeight="false" outlineLevel="0" collapsed="false">
      <c r="A4780" s="250" t="n">
        <v>38029</v>
      </c>
      <c r="B4780" s="250" t="s">
        <v>8922</v>
      </c>
      <c r="C4780" s="250" t="s">
        <v>253</v>
      </c>
      <c r="D4780" s="250" t="s">
        <v>236</v>
      </c>
      <c r="E4780" s="251" t="s">
        <v>8923</v>
      </c>
      <c r="F4780" s="0" t="n">
        <v>42.26</v>
      </c>
    </row>
    <row r="4781" customFormat="false" ht="15" hidden="false" customHeight="false" outlineLevel="0" collapsed="false">
      <c r="A4781" s="250" t="n">
        <v>38030</v>
      </c>
      <c r="B4781" s="250" t="s">
        <v>8924</v>
      </c>
      <c r="C4781" s="250" t="s">
        <v>253</v>
      </c>
      <c r="D4781" s="250" t="s">
        <v>236</v>
      </c>
      <c r="E4781" s="251" t="s">
        <v>8925</v>
      </c>
      <c r="F4781" s="0" t="n">
        <v>18.85</v>
      </c>
    </row>
    <row r="4782" customFormat="false" ht="15" hidden="false" customHeight="false" outlineLevel="0" collapsed="false">
      <c r="A4782" s="250" t="n">
        <v>38031</v>
      </c>
      <c r="B4782" s="250" t="s">
        <v>8926</v>
      </c>
      <c r="C4782" s="250" t="s">
        <v>253</v>
      </c>
      <c r="D4782" s="250" t="s">
        <v>236</v>
      </c>
      <c r="E4782" s="251" t="s">
        <v>8927</v>
      </c>
      <c r="F4782" s="0" t="n">
        <v>25.01</v>
      </c>
    </row>
    <row r="4783" customFormat="false" ht="15" hidden="false" customHeight="false" outlineLevel="0" collapsed="false">
      <c r="A4783" s="250" t="n">
        <v>39735</v>
      </c>
      <c r="B4783" s="250" t="s">
        <v>8928</v>
      </c>
      <c r="C4783" s="250" t="s">
        <v>253</v>
      </c>
      <c r="D4783" s="250" t="s">
        <v>244</v>
      </c>
      <c r="E4783" s="251" t="s">
        <v>8929</v>
      </c>
      <c r="F4783" s="0" t="n">
        <v>896.15</v>
      </c>
    </row>
    <row r="4784" customFormat="false" ht="15" hidden="false" customHeight="false" outlineLevel="0" collapsed="false">
      <c r="A4784" s="250" t="n">
        <v>39734</v>
      </c>
      <c r="B4784" s="250" t="s">
        <v>8930</v>
      </c>
      <c r="C4784" s="250" t="s">
        <v>253</v>
      </c>
      <c r="D4784" s="250" t="s">
        <v>244</v>
      </c>
      <c r="E4784" s="251" t="s">
        <v>8931</v>
      </c>
      <c r="F4784" s="0" t="n">
        <v>84.02</v>
      </c>
    </row>
    <row r="4785" customFormat="false" ht="15" hidden="false" customHeight="false" outlineLevel="0" collapsed="false">
      <c r="A4785" s="250" t="n">
        <v>39736</v>
      </c>
      <c r="B4785" s="250" t="s">
        <v>8932</v>
      </c>
      <c r="C4785" s="250" t="s">
        <v>253</v>
      </c>
      <c r="D4785" s="250" t="s">
        <v>244</v>
      </c>
      <c r="E4785" s="251" t="s">
        <v>8933</v>
      </c>
      <c r="F4785" s="0" t="n">
        <v>51.86</v>
      </c>
    </row>
    <row r="4786" customFormat="false" ht="15" hidden="false" customHeight="false" outlineLevel="0" collapsed="false">
      <c r="A4786" s="250" t="n">
        <v>39737</v>
      </c>
      <c r="B4786" s="250" t="s">
        <v>8934</v>
      </c>
      <c r="C4786" s="250" t="s">
        <v>253</v>
      </c>
      <c r="D4786" s="250" t="s">
        <v>244</v>
      </c>
      <c r="E4786" s="251" t="s">
        <v>8935</v>
      </c>
      <c r="F4786" s="0" t="n">
        <v>1719.54</v>
      </c>
    </row>
    <row r="4787" customFormat="false" ht="15" hidden="false" customHeight="false" outlineLevel="0" collapsed="false">
      <c r="A4787" s="250" t="n">
        <v>39738</v>
      </c>
      <c r="B4787" s="250" t="s">
        <v>8936</v>
      </c>
      <c r="C4787" s="250" t="s">
        <v>253</v>
      </c>
      <c r="D4787" s="250" t="s">
        <v>244</v>
      </c>
      <c r="E4787" s="251" t="s">
        <v>8139</v>
      </c>
      <c r="F4787" s="0" t="n">
        <v>952.88</v>
      </c>
    </row>
    <row r="4788" customFormat="false" ht="15" hidden="false" customHeight="false" outlineLevel="0" collapsed="false">
      <c r="A4788" s="250" t="n">
        <v>39739</v>
      </c>
      <c r="B4788" s="250" t="s">
        <v>8937</v>
      </c>
      <c r="C4788" s="250" t="s">
        <v>253</v>
      </c>
      <c r="D4788" s="250" t="s">
        <v>244</v>
      </c>
      <c r="E4788" s="251" t="s">
        <v>8938</v>
      </c>
      <c r="F4788" s="0" t="n">
        <v>25.71</v>
      </c>
    </row>
    <row r="4789" customFormat="false" ht="15" hidden="false" customHeight="false" outlineLevel="0" collapsed="false">
      <c r="A4789" s="250" t="n">
        <v>39733</v>
      </c>
      <c r="B4789" s="250" t="s">
        <v>8939</v>
      </c>
      <c r="C4789" s="250" t="s">
        <v>253</v>
      </c>
      <c r="D4789" s="250" t="s">
        <v>244</v>
      </c>
      <c r="E4789" s="251" t="s">
        <v>8940</v>
      </c>
      <c r="F4789" s="0" t="n">
        <v>32.4</v>
      </c>
    </row>
    <row r="4790" customFormat="false" ht="15" hidden="false" customHeight="false" outlineLevel="0" collapsed="false">
      <c r="A4790" s="250" t="n">
        <v>39854</v>
      </c>
      <c r="B4790" s="250" t="s">
        <v>8941</v>
      </c>
      <c r="C4790" s="250" t="s">
        <v>253</v>
      </c>
      <c r="D4790" s="250" t="s">
        <v>244</v>
      </c>
      <c r="E4790" s="251" t="s">
        <v>8942</v>
      </c>
      <c r="F4790" s="0" t="n">
        <v>153.92</v>
      </c>
    </row>
    <row r="4791" customFormat="false" ht="15" hidden="false" customHeight="false" outlineLevel="0" collapsed="false">
      <c r="A4791" s="250" t="n">
        <v>39740</v>
      </c>
      <c r="B4791" s="250" t="s">
        <v>8943</v>
      </c>
      <c r="C4791" s="250" t="s">
        <v>253</v>
      </c>
      <c r="D4791" s="250" t="s">
        <v>244</v>
      </c>
      <c r="E4791" s="251" t="s">
        <v>8944</v>
      </c>
      <c r="F4791" s="0" t="n">
        <v>220.04</v>
      </c>
    </row>
    <row r="4792" customFormat="false" ht="15" hidden="false" customHeight="false" outlineLevel="0" collapsed="false">
      <c r="A4792" s="250" t="n">
        <v>39741</v>
      </c>
      <c r="B4792" s="250" t="s">
        <v>8945</v>
      </c>
      <c r="C4792" s="250" t="s">
        <v>253</v>
      </c>
      <c r="D4792" s="250" t="s">
        <v>244</v>
      </c>
      <c r="E4792" s="251" t="s">
        <v>8946</v>
      </c>
      <c r="F4792" s="0" t="n">
        <v>414.87</v>
      </c>
    </row>
    <row r="4793" customFormat="false" ht="15" hidden="false" customHeight="false" outlineLevel="0" collapsed="false">
      <c r="A4793" s="250" t="n">
        <v>39853</v>
      </c>
      <c r="B4793" s="250" t="s">
        <v>8947</v>
      </c>
      <c r="C4793" s="250" t="s">
        <v>253</v>
      </c>
      <c r="D4793" s="250" t="s">
        <v>244</v>
      </c>
      <c r="E4793" s="251" t="s">
        <v>8948</v>
      </c>
      <c r="F4793" s="0" t="n">
        <v>271.78</v>
      </c>
    </row>
    <row r="4794" customFormat="false" ht="15" hidden="false" customHeight="false" outlineLevel="0" collapsed="false">
      <c r="A4794" s="250" t="n">
        <v>39742</v>
      </c>
      <c r="B4794" s="250" t="s">
        <v>8949</v>
      </c>
      <c r="C4794" s="250" t="s">
        <v>253</v>
      </c>
      <c r="D4794" s="250" t="s">
        <v>244</v>
      </c>
      <c r="E4794" s="251" t="s">
        <v>8950</v>
      </c>
      <c r="F4794" s="0" t="n">
        <v>545.22</v>
      </c>
    </row>
    <row r="4795" customFormat="false" ht="15" hidden="false" customHeight="false" outlineLevel="0" collapsed="false">
      <c r="A4795" s="250" t="n">
        <v>39749</v>
      </c>
      <c r="B4795" s="250" t="s">
        <v>8951</v>
      </c>
      <c r="C4795" s="250" t="s">
        <v>253</v>
      </c>
      <c r="D4795" s="250" t="s">
        <v>244</v>
      </c>
      <c r="E4795" s="251" t="s">
        <v>8952</v>
      </c>
      <c r="F4795" s="0" t="n">
        <v>315.33</v>
      </c>
    </row>
    <row r="4796" customFormat="false" ht="15" hidden="false" customHeight="false" outlineLevel="0" collapsed="false">
      <c r="A4796" s="250" t="n">
        <v>39751</v>
      </c>
      <c r="B4796" s="250" t="s">
        <v>8953</v>
      </c>
      <c r="C4796" s="250" t="s">
        <v>253</v>
      </c>
      <c r="D4796" s="250" t="s">
        <v>244</v>
      </c>
      <c r="E4796" s="251" t="s">
        <v>8954</v>
      </c>
      <c r="F4796" s="0" t="n">
        <v>344</v>
      </c>
    </row>
    <row r="4797" customFormat="false" ht="15" hidden="false" customHeight="false" outlineLevel="0" collapsed="false">
      <c r="A4797" s="250" t="n">
        <v>39750</v>
      </c>
      <c r="B4797" s="250" t="s">
        <v>8955</v>
      </c>
      <c r="C4797" s="250" t="s">
        <v>253</v>
      </c>
      <c r="D4797" s="250" t="s">
        <v>244</v>
      </c>
      <c r="E4797" s="251" t="s">
        <v>8956</v>
      </c>
      <c r="F4797" s="0" t="n">
        <v>409.22</v>
      </c>
    </row>
    <row r="4798" customFormat="false" ht="15" hidden="false" customHeight="false" outlineLevel="0" collapsed="false">
      <c r="A4798" s="250" t="n">
        <v>39747</v>
      </c>
      <c r="B4798" s="250" t="s">
        <v>8957</v>
      </c>
      <c r="C4798" s="250" t="s">
        <v>253</v>
      </c>
      <c r="D4798" s="250" t="s">
        <v>244</v>
      </c>
      <c r="E4798" s="251" t="s">
        <v>8958</v>
      </c>
      <c r="F4798" s="0" t="n">
        <v>91.71</v>
      </c>
    </row>
    <row r="4799" customFormat="false" ht="15" hidden="false" customHeight="false" outlineLevel="0" collapsed="false">
      <c r="A4799" s="250" t="n">
        <v>39753</v>
      </c>
      <c r="B4799" s="250" t="s">
        <v>8959</v>
      </c>
      <c r="C4799" s="250" t="s">
        <v>253</v>
      </c>
      <c r="D4799" s="250" t="s">
        <v>244</v>
      </c>
      <c r="E4799" s="251" t="s">
        <v>8960</v>
      </c>
      <c r="F4799" s="0" t="n">
        <v>10.71</v>
      </c>
    </row>
    <row r="4800" customFormat="false" ht="15" hidden="false" customHeight="false" outlineLevel="0" collapsed="false">
      <c r="A4800" s="250" t="n">
        <v>39754</v>
      </c>
      <c r="B4800" s="250" t="s">
        <v>8961</v>
      </c>
      <c r="C4800" s="250" t="s">
        <v>253</v>
      </c>
      <c r="D4800" s="250" t="s">
        <v>244</v>
      </c>
      <c r="E4800" s="251" t="s">
        <v>8962</v>
      </c>
      <c r="F4800" s="0" t="n">
        <v>13.95</v>
      </c>
    </row>
    <row r="4801" customFormat="false" ht="15" hidden="false" customHeight="false" outlineLevel="0" collapsed="false">
      <c r="A4801" s="250" t="n">
        <v>39748</v>
      </c>
      <c r="B4801" s="250" t="s">
        <v>8963</v>
      </c>
      <c r="C4801" s="250" t="s">
        <v>253</v>
      </c>
      <c r="D4801" s="250" t="s">
        <v>244</v>
      </c>
      <c r="E4801" s="251" t="s">
        <v>8964</v>
      </c>
      <c r="F4801" s="0" t="n">
        <v>18.73</v>
      </c>
    </row>
    <row r="4802" customFormat="false" ht="15" hidden="false" customHeight="false" outlineLevel="0" collapsed="false">
      <c r="A4802" s="250" t="n">
        <v>39755</v>
      </c>
      <c r="B4802" s="250" t="s">
        <v>8965</v>
      </c>
      <c r="C4802" s="250" t="s">
        <v>253</v>
      </c>
      <c r="D4802" s="250" t="s">
        <v>244</v>
      </c>
      <c r="E4802" s="251" t="s">
        <v>8966</v>
      </c>
      <c r="F4802" s="0" t="n">
        <v>27.3</v>
      </c>
    </row>
    <row r="4803" customFormat="false" ht="15" hidden="false" customHeight="false" outlineLevel="0" collapsed="false">
      <c r="A4803" s="250" t="n">
        <v>12742</v>
      </c>
      <c r="B4803" s="250" t="s">
        <v>8967</v>
      </c>
      <c r="C4803" s="250" t="s">
        <v>253</v>
      </c>
      <c r="D4803" s="250" t="s">
        <v>244</v>
      </c>
      <c r="E4803" s="251" t="s">
        <v>8968</v>
      </c>
      <c r="F4803" s="0" t="n">
        <v>30.16</v>
      </c>
    </row>
    <row r="4804" customFormat="false" ht="15" hidden="false" customHeight="false" outlineLevel="0" collapsed="false">
      <c r="A4804" s="250" t="n">
        <v>12713</v>
      </c>
      <c r="B4804" s="250" t="s">
        <v>8969</v>
      </c>
      <c r="C4804" s="250" t="s">
        <v>253</v>
      </c>
      <c r="D4804" s="250" t="s">
        <v>244</v>
      </c>
      <c r="E4804" s="251" t="s">
        <v>8970</v>
      </c>
      <c r="F4804" s="0" t="n">
        <v>39.36</v>
      </c>
    </row>
    <row r="4805" customFormat="false" ht="15" hidden="false" customHeight="false" outlineLevel="0" collapsed="false">
      <c r="A4805" s="250" t="n">
        <v>12743</v>
      </c>
      <c r="B4805" s="250" t="s">
        <v>8971</v>
      </c>
      <c r="C4805" s="250" t="s">
        <v>253</v>
      </c>
      <c r="D4805" s="250" t="s">
        <v>244</v>
      </c>
      <c r="E4805" s="251" t="s">
        <v>8972</v>
      </c>
      <c r="F4805" s="0" t="n">
        <v>55.08</v>
      </c>
    </row>
    <row r="4806" customFormat="false" ht="15" hidden="false" customHeight="false" outlineLevel="0" collapsed="false">
      <c r="A4806" s="250" t="n">
        <v>12744</v>
      </c>
      <c r="B4806" s="250" t="s">
        <v>8973</v>
      </c>
      <c r="C4806" s="250" t="s">
        <v>253</v>
      </c>
      <c r="D4806" s="250" t="s">
        <v>244</v>
      </c>
      <c r="E4806" s="251" t="s">
        <v>8974</v>
      </c>
      <c r="F4806" s="0" t="n">
        <v>63.28</v>
      </c>
    </row>
    <row r="4807" customFormat="false" ht="15" hidden="false" customHeight="false" outlineLevel="0" collapsed="false">
      <c r="A4807" s="250" t="n">
        <v>12745</v>
      </c>
      <c r="B4807" s="250" t="s">
        <v>8975</v>
      </c>
      <c r="C4807" s="250" t="s">
        <v>253</v>
      </c>
      <c r="D4807" s="250" t="s">
        <v>244</v>
      </c>
      <c r="E4807" s="251" t="s">
        <v>8976</v>
      </c>
      <c r="F4807" s="0" t="n">
        <v>30.19</v>
      </c>
    </row>
    <row r="4808" customFormat="false" ht="15" hidden="false" customHeight="false" outlineLevel="0" collapsed="false">
      <c r="A4808" s="250" t="n">
        <v>12746</v>
      </c>
      <c r="B4808" s="250" t="s">
        <v>8977</v>
      </c>
      <c r="C4808" s="250" t="s">
        <v>253</v>
      </c>
      <c r="D4808" s="250" t="s">
        <v>244</v>
      </c>
      <c r="E4808" s="251" t="s">
        <v>8978</v>
      </c>
      <c r="F4808" s="0" t="n">
        <v>25.99</v>
      </c>
    </row>
    <row r="4809" customFormat="false" ht="15" hidden="false" customHeight="false" outlineLevel="0" collapsed="false">
      <c r="A4809" s="250" t="n">
        <v>12747</v>
      </c>
      <c r="B4809" s="250" t="s">
        <v>8979</v>
      </c>
      <c r="C4809" s="250" t="s">
        <v>253</v>
      </c>
      <c r="D4809" s="250" t="s">
        <v>244</v>
      </c>
      <c r="E4809" s="251" t="s">
        <v>8980</v>
      </c>
      <c r="F4809" s="0" t="n">
        <v>10.98</v>
      </c>
    </row>
    <row r="4810" customFormat="false" ht="15" hidden="false" customHeight="false" outlineLevel="0" collapsed="false">
      <c r="A4810" s="250" t="n">
        <v>12748</v>
      </c>
      <c r="B4810" s="250" t="s">
        <v>8981</v>
      </c>
      <c r="C4810" s="250" t="s">
        <v>253</v>
      </c>
      <c r="D4810" s="250" t="s">
        <v>244</v>
      </c>
      <c r="E4810" s="251" t="s">
        <v>8982</v>
      </c>
      <c r="F4810" s="0" t="n">
        <v>20.61</v>
      </c>
    </row>
    <row r="4811" customFormat="false" ht="15" hidden="false" customHeight="false" outlineLevel="0" collapsed="false">
      <c r="A4811" s="250" t="n">
        <v>12749</v>
      </c>
      <c r="B4811" s="250" t="s">
        <v>8983</v>
      </c>
      <c r="C4811" s="250" t="s">
        <v>253</v>
      </c>
      <c r="D4811" s="250" t="s">
        <v>244</v>
      </c>
      <c r="E4811" s="251" t="s">
        <v>8984</v>
      </c>
      <c r="F4811" s="0" t="n">
        <v>54.04</v>
      </c>
    </row>
    <row r="4812" customFormat="false" ht="15" hidden="false" customHeight="false" outlineLevel="0" collapsed="false">
      <c r="A4812" s="250" t="n">
        <v>39726</v>
      </c>
      <c r="B4812" s="250" t="s">
        <v>8985</v>
      </c>
      <c r="C4812" s="250" t="s">
        <v>253</v>
      </c>
      <c r="D4812" s="250" t="s">
        <v>244</v>
      </c>
      <c r="E4812" s="251" t="s">
        <v>8986</v>
      </c>
      <c r="F4812" s="0" t="n">
        <v>43.54</v>
      </c>
    </row>
    <row r="4813" customFormat="false" ht="15" hidden="false" customHeight="false" outlineLevel="0" collapsed="false">
      <c r="A4813" s="250" t="n">
        <v>39728</v>
      </c>
      <c r="B4813" s="250" t="s">
        <v>8987</v>
      </c>
      <c r="C4813" s="250" t="s">
        <v>253</v>
      </c>
      <c r="D4813" s="250" t="s">
        <v>244</v>
      </c>
      <c r="E4813" s="251" t="s">
        <v>8988</v>
      </c>
      <c r="F4813" s="0" t="n">
        <v>13.89</v>
      </c>
    </row>
    <row r="4814" customFormat="false" ht="15" hidden="false" customHeight="false" outlineLevel="0" collapsed="false">
      <c r="A4814" s="250" t="n">
        <v>39727</v>
      </c>
      <c r="B4814" s="250" t="s">
        <v>8989</v>
      </c>
      <c r="C4814" s="250" t="s">
        <v>253</v>
      </c>
      <c r="D4814" s="250" t="s">
        <v>244</v>
      </c>
      <c r="E4814" s="251" t="s">
        <v>8990</v>
      </c>
      <c r="F4814" s="0" t="n">
        <v>72.72</v>
      </c>
    </row>
    <row r="4815" customFormat="false" ht="15" hidden="false" customHeight="false" outlineLevel="0" collapsed="false">
      <c r="A4815" s="250" t="n">
        <v>39724</v>
      </c>
      <c r="B4815" s="250" t="s">
        <v>8991</v>
      </c>
      <c r="C4815" s="250" t="s">
        <v>253</v>
      </c>
      <c r="D4815" s="250" t="s">
        <v>244</v>
      </c>
      <c r="E4815" s="251" t="s">
        <v>5333</v>
      </c>
      <c r="F4815" s="0" t="n">
        <v>100.15</v>
      </c>
    </row>
    <row r="4816" customFormat="false" ht="15" hidden="false" customHeight="false" outlineLevel="0" collapsed="false">
      <c r="A4816" s="250" t="n">
        <v>39729</v>
      </c>
      <c r="B4816" s="250" t="s">
        <v>8992</v>
      </c>
      <c r="C4816" s="250" t="s">
        <v>253</v>
      </c>
      <c r="D4816" s="250" t="s">
        <v>244</v>
      </c>
      <c r="E4816" s="251" t="s">
        <v>8993</v>
      </c>
      <c r="F4816" s="0" t="n">
        <v>149.94</v>
      </c>
    </row>
    <row r="4817" customFormat="false" ht="15" hidden="false" customHeight="false" outlineLevel="0" collapsed="false">
      <c r="A4817" s="250" t="n">
        <v>39730</v>
      </c>
      <c r="B4817" s="250" t="s">
        <v>8994</v>
      </c>
      <c r="C4817" s="250" t="s">
        <v>253</v>
      </c>
      <c r="D4817" s="250" t="s">
        <v>244</v>
      </c>
      <c r="E4817" s="251" t="s">
        <v>8995</v>
      </c>
      <c r="F4817" s="0" t="n">
        <v>162.61</v>
      </c>
    </row>
    <row r="4818" customFormat="false" ht="15" hidden="false" customHeight="false" outlineLevel="0" collapsed="false">
      <c r="A4818" s="250" t="n">
        <v>39731</v>
      </c>
      <c r="B4818" s="250" t="s">
        <v>8996</v>
      </c>
      <c r="C4818" s="250" t="s">
        <v>253</v>
      </c>
      <c r="D4818" s="250" t="s">
        <v>244</v>
      </c>
      <c r="E4818" s="251" t="s">
        <v>8997</v>
      </c>
      <c r="F4818" s="0" t="n">
        <v>11.79</v>
      </c>
    </row>
    <row r="4819" customFormat="false" ht="15" hidden="false" customHeight="false" outlineLevel="0" collapsed="false">
      <c r="A4819" s="250" t="n">
        <v>39725</v>
      </c>
      <c r="B4819" s="250" t="s">
        <v>8998</v>
      </c>
      <c r="C4819" s="250" t="s">
        <v>253</v>
      </c>
      <c r="D4819" s="250" t="s">
        <v>244</v>
      </c>
      <c r="E4819" s="251" t="s">
        <v>8999</v>
      </c>
      <c r="F4819" s="0" t="n">
        <v>17.79</v>
      </c>
    </row>
    <row r="4820" customFormat="false" ht="15" hidden="false" customHeight="false" outlineLevel="0" collapsed="false">
      <c r="A4820" s="250" t="n">
        <v>39732</v>
      </c>
      <c r="B4820" s="250" t="s">
        <v>9000</v>
      </c>
      <c r="C4820" s="250" t="s">
        <v>253</v>
      </c>
      <c r="D4820" s="250" t="s">
        <v>244</v>
      </c>
      <c r="E4820" s="251" t="s">
        <v>9001</v>
      </c>
      <c r="F4820" s="0" t="n">
        <v>57.59</v>
      </c>
    </row>
    <row r="4821" customFormat="false" ht="15" hidden="false" customHeight="false" outlineLevel="0" collapsed="false">
      <c r="A4821" s="250" t="n">
        <v>39660</v>
      </c>
      <c r="B4821" s="250" t="s">
        <v>9002</v>
      </c>
      <c r="C4821" s="250" t="s">
        <v>253</v>
      </c>
      <c r="D4821" s="250" t="s">
        <v>244</v>
      </c>
      <c r="E4821" s="251" t="s">
        <v>9003</v>
      </c>
      <c r="F4821" s="0" t="n">
        <v>98.2</v>
      </c>
    </row>
    <row r="4822" customFormat="false" ht="15" hidden="false" customHeight="false" outlineLevel="0" collapsed="false">
      <c r="A4822" s="250" t="n">
        <v>39662</v>
      </c>
      <c r="B4822" s="250" t="s">
        <v>9004</v>
      </c>
      <c r="C4822" s="250" t="s">
        <v>253</v>
      </c>
      <c r="D4822" s="250" t="s">
        <v>244</v>
      </c>
      <c r="E4822" s="251" t="s">
        <v>1918</v>
      </c>
      <c r="F4822" s="0" t="n">
        <v>158.61</v>
      </c>
    </row>
    <row r="4823" customFormat="false" ht="15" hidden="false" customHeight="false" outlineLevel="0" collapsed="false">
      <c r="A4823" s="250" t="n">
        <v>39661</v>
      </c>
      <c r="B4823" s="250" t="s">
        <v>9005</v>
      </c>
      <c r="C4823" s="250" t="s">
        <v>253</v>
      </c>
      <c r="D4823" s="250" t="s">
        <v>244</v>
      </c>
      <c r="E4823" s="251" t="s">
        <v>9006</v>
      </c>
      <c r="F4823" s="0" t="n">
        <v>196.44</v>
      </c>
    </row>
    <row r="4824" customFormat="false" ht="15" hidden="false" customHeight="false" outlineLevel="0" collapsed="false">
      <c r="A4824" s="250" t="n">
        <v>39666</v>
      </c>
      <c r="B4824" s="250" t="s">
        <v>9007</v>
      </c>
      <c r="C4824" s="250" t="s">
        <v>253</v>
      </c>
      <c r="D4824" s="250" t="s">
        <v>244</v>
      </c>
      <c r="E4824" s="251" t="s">
        <v>9008</v>
      </c>
      <c r="F4824" s="0" t="n">
        <v>254.44</v>
      </c>
    </row>
    <row r="4825" customFormat="false" ht="15" hidden="false" customHeight="false" outlineLevel="0" collapsed="false">
      <c r="A4825" s="250" t="n">
        <v>39664</v>
      </c>
      <c r="B4825" s="250" t="s">
        <v>9009</v>
      </c>
      <c r="C4825" s="250" t="s">
        <v>253</v>
      </c>
      <c r="D4825" s="250" t="s">
        <v>244</v>
      </c>
      <c r="E4825" s="251" t="s">
        <v>9010</v>
      </c>
      <c r="F4825" s="0" t="n">
        <v>38.36</v>
      </c>
    </row>
    <row r="4826" customFormat="false" ht="15" hidden="false" customHeight="false" outlineLevel="0" collapsed="false">
      <c r="A4826" s="250" t="n">
        <v>39663</v>
      </c>
      <c r="B4826" s="250" t="s">
        <v>9011</v>
      </c>
      <c r="C4826" s="250" t="s">
        <v>253</v>
      </c>
      <c r="D4826" s="250" t="s">
        <v>244</v>
      </c>
      <c r="E4826" s="251" t="s">
        <v>9012</v>
      </c>
      <c r="F4826" s="0" t="n">
        <v>358.45</v>
      </c>
    </row>
    <row r="4827" customFormat="false" ht="15" hidden="false" customHeight="false" outlineLevel="0" collapsed="false">
      <c r="A4827" s="250" t="n">
        <v>39665</v>
      </c>
      <c r="B4827" s="250" t="s">
        <v>9013</v>
      </c>
      <c r="C4827" s="250" t="s">
        <v>253</v>
      </c>
      <c r="D4827" s="250" t="s">
        <v>244</v>
      </c>
      <c r="E4827" s="251" t="s">
        <v>9014</v>
      </c>
      <c r="F4827" s="0" t="n">
        <v>73.01</v>
      </c>
    </row>
    <row r="4828" customFormat="false" ht="15" hidden="false" customHeight="false" outlineLevel="0" collapsed="false">
      <c r="A4828" s="250" t="n">
        <v>39752</v>
      </c>
      <c r="B4828" s="250" t="s">
        <v>9015</v>
      </c>
      <c r="C4828" s="250" t="s">
        <v>253</v>
      </c>
      <c r="D4828" s="250" t="s">
        <v>244</v>
      </c>
      <c r="E4828" s="251" t="s">
        <v>9016</v>
      </c>
      <c r="F4828" s="0" t="n">
        <v>99.61</v>
      </c>
    </row>
    <row r="4829" customFormat="false" ht="15" hidden="false" customHeight="false" outlineLevel="0" collapsed="false">
      <c r="A4829" s="250" t="n">
        <v>7725</v>
      </c>
      <c r="B4829" s="250" t="s">
        <v>9017</v>
      </c>
      <c r="C4829" s="250" t="s">
        <v>253</v>
      </c>
      <c r="D4829" s="250" t="s">
        <v>233</v>
      </c>
      <c r="E4829" s="251" t="s">
        <v>9018</v>
      </c>
      <c r="F4829" s="0" t="n">
        <v>125.71</v>
      </c>
    </row>
    <row r="4830" customFormat="false" ht="15" hidden="false" customHeight="false" outlineLevel="0" collapsed="false">
      <c r="A4830" s="250" t="n">
        <v>7753</v>
      </c>
      <c r="B4830" s="250" t="s">
        <v>9019</v>
      </c>
      <c r="C4830" s="250" t="s">
        <v>253</v>
      </c>
      <c r="D4830" s="250" t="s">
        <v>236</v>
      </c>
      <c r="E4830" s="251" t="s">
        <v>9020</v>
      </c>
      <c r="F4830" s="0" t="n">
        <v>169.23</v>
      </c>
    </row>
    <row r="4831" customFormat="false" ht="15" hidden="false" customHeight="false" outlineLevel="0" collapsed="false">
      <c r="A4831" s="250" t="n">
        <v>13256</v>
      </c>
      <c r="B4831" s="250" t="s">
        <v>9021</v>
      </c>
      <c r="C4831" s="250" t="s">
        <v>253</v>
      </c>
      <c r="D4831" s="250" t="s">
        <v>236</v>
      </c>
      <c r="E4831" s="251" t="s">
        <v>9022</v>
      </c>
      <c r="F4831" s="0" t="n">
        <v>195.08</v>
      </c>
    </row>
    <row r="4832" customFormat="false" ht="15" hidden="false" customHeight="false" outlineLevel="0" collapsed="false">
      <c r="A4832" s="250" t="n">
        <v>7757</v>
      </c>
      <c r="B4832" s="250" t="s">
        <v>9023</v>
      </c>
      <c r="C4832" s="250" t="s">
        <v>253</v>
      </c>
      <c r="D4832" s="250" t="s">
        <v>236</v>
      </c>
      <c r="E4832" s="251" t="s">
        <v>9024</v>
      </c>
      <c r="F4832" s="0" t="n">
        <v>242.95</v>
      </c>
    </row>
    <row r="4833" customFormat="false" ht="15" hidden="false" customHeight="false" outlineLevel="0" collapsed="false">
      <c r="A4833" s="250" t="n">
        <v>7758</v>
      </c>
      <c r="B4833" s="250" t="s">
        <v>9025</v>
      </c>
      <c r="C4833" s="250" t="s">
        <v>253</v>
      </c>
      <c r="D4833" s="250" t="s">
        <v>236</v>
      </c>
      <c r="E4833" s="251" t="s">
        <v>9026</v>
      </c>
      <c r="F4833" s="0" t="n">
        <v>330.15</v>
      </c>
    </row>
    <row r="4834" customFormat="false" ht="15" hidden="false" customHeight="false" outlineLevel="0" collapsed="false">
      <c r="A4834" s="250" t="n">
        <v>7759</v>
      </c>
      <c r="B4834" s="250" t="s">
        <v>9027</v>
      </c>
      <c r="C4834" s="250" t="s">
        <v>253</v>
      </c>
      <c r="D4834" s="250" t="s">
        <v>236</v>
      </c>
      <c r="E4834" s="251" t="s">
        <v>9028</v>
      </c>
      <c r="F4834" s="0" t="n">
        <v>452.51</v>
      </c>
    </row>
    <row r="4835" customFormat="false" ht="15" hidden="false" customHeight="false" outlineLevel="0" collapsed="false">
      <c r="A4835" s="250" t="n">
        <v>40334</v>
      </c>
      <c r="B4835" s="250" t="s">
        <v>9029</v>
      </c>
      <c r="C4835" s="250" t="s">
        <v>253</v>
      </c>
      <c r="D4835" s="250" t="s">
        <v>236</v>
      </c>
      <c r="E4835" s="251" t="s">
        <v>9030</v>
      </c>
      <c r="F4835" s="0" t="n">
        <v>121.35</v>
      </c>
    </row>
    <row r="4836" customFormat="false" ht="15" hidden="false" customHeight="false" outlineLevel="0" collapsed="false">
      <c r="A4836" s="250" t="n">
        <v>7745</v>
      </c>
      <c r="B4836" s="250" t="s">
        <v>9031</v>
      </c>
      <c r="C4836" s="250" t="s">
        <v>253</v>
      </c>
      <c r="D4836" s="250" t="s">
        <v>236</v>
      </c>
      <c r="E4836" s="251" t="s">
        <v>9032</v>
      </c>
      <c r="F4836" s="0" t="n">
        <v>157.94</v>
      </c>
    </row>
    <row r="4837" customFormat="false" ht="15" hidden="false" customHeight="false" outlineLevel="0" collapsed="false">
      <c r="A4837" s="250" t="n">
        <v>7714</v>
      </c>
      <c r="B4837" s="250" t="s">
        <v>9033</v>
      </c>
      <c r="C4837" s="250" t="s">
        <v>253</v>
      </c>
      <c r="D4837" s="250" t="s">
        <v>236</v>
      </c>
      <c r="E4837" s="251" t="s">
        <v>9034</v>
      </c>
      <c r="F4837" s="0" t="n">
        <v>208.57</v>
      </c>
    </row>
    <row r="4838" customFormat="false" ht="15" hidden="false" customHeight="false" outlineLevel="0" collapsed="false">
      <c r="A4838" s="250" t="n">
        <v>7742</v>
      </c>
      <c r="B4838" s="250" t="s">
        <v>9035</v>
      </c>
      <c r="C4838" s="250" t="s">
        <v>253</v>
      </c>
      <c r="D4838" s="250" t="s">
        <v>236</v>
      </c>
      <c r="E4838" s="251" t="s">
        <v>3768</v>
      </c>
      <c r="F4838" s="0" t="n">
        <v>232.58</v>
      </c>
    </row>
    <row r="4839" customFormat="false" ht="15" hidden="false" customHeight="false" outlineLevel="0" collapsed="false">
      <c r="A4839" s="250" t="n">
        <v>7750</v>
      </c>
      <c r="B4839" s="250" t="s">
        <v>9036</v>
      </c>
      <c r="C4839" s="250" t="s">
        <v>253</v>
      </c>
      <c r="D4839" s="250" t="s">
        <v>236</v>
      </c>
      <c r="E4839" s="251" t="s">
        <v>9037</v>
      </c>
      <c r="F4839" s="0" t="n">
        <v>286.15</v>
      </c>
    </row>
    <row r="4840" customFormat="false" ht="15" hidden="false" customHeight="false" outlineLevel="0" collapsed="false">
      <c r="A4840" s="250" t="n">
        <v>7756</v>
      </c>
      <c r="B4840" s="250" t="s">
        <v>9038</v>
      </c>
      <c r="C4840" s="250" t="s">
        <v>253</v>
      </c>
      <c r="D4840" s="250" t="s">
        <v>236</v>
      </c>
      <c r="E4840" s="251" t="s">
        <v>9039</v>
      </c>
      <c r="F4840" s="0" t="n">
        <v>413.68</v>
      </c>
    </row>
    <row r="4841" customFormat="false" ht="15" hidden="false" customHeight="false" outlineLevel="0" collapsed="false">
      <c r="A4841" s="250" t="n">
        <v>7765</v>
      </c>
      <c r="B4841" s="250" t="s">
        <v>9040</v>
      </c>
      <c r="C4841" s="250" t="s">
        <v>253</v>
      </c>
      <c r="D4841" s="250" t="s">
        <v>236</v>
      </c>
      <c r="E4841" s="251" t="s">
        <v>9041</v>
      </c>
      <c r="F4841" s="0" t="n">
        <v>209.74</v>
      </c>
    </row>
    <row r="4842" customFormat="false" ht="15" hidden="false" customHeight="false" outlineLevel="0" collapsed="false">
      <c r="A4842" s="250" t="n">
        <v>12569</v>
      </c>
      <c r="B4842" s="250" t="s">
        <v>9042</v>
      </c>
      <c r="C4842" s="250" t="s">
        <v>253</v>
      </c>
      <c r="D4842" s="250" t="s">
        <v>236</v>
      </c>
      <c r="E4842" s="251" t="s">
        <v>9043</v>
      </c>
      <c r="F4842" s="0" t="n">
        <v>244.84</v>
      </c>
    </row>
    <row r="4843" customFormat="false" ht="15" hidden="false" customHeight="false" outlineLevel="0" collapsed="false">
      <c r="A4843" s="250" t="n">
        <v>7766</v>
      </c>
      <c r="B4843" s="250" t="s">
        <v>9044</v>
      </c>
      <c r="C4843" s="250" t="s">
        <v>253</v>
      </c>
      <c r="D4843" s="250" t="s">
        <v>236</v>
      </c>
      <c r="E4843" s="251" t="s">
        <v>9045</v>
      </c>
      <c r="F4843" s="0" t="n">
        <v>297.24</v>
      </c>
    </row>
    <row r="4844" customFormat="false" ht="15" hidden="false" customHeight="false" outlineLevel="0" collapsed="false">
      <c r="A4844" s="250" t="n">
        <v>7767</v>
      </c>
      <c r="B4844" s="250" t="s">
        <v>9046</v>
      </c>
      <c r="C4844" s="250" t="s">
        <v>253</v>
      </c>
      <c r="D4844" s="250" t="s">
        <v>236</v>
      </c>
      <c r="E4844" s="251" t="s">
        <v>9047</v>
      </c>
      <c r="F4844" s="0" t="n">
        <v>442.12</v>
      </c>
    </row>
    <row r="4845" customFormat="false" ht="15" hidden="false" customHeight="false" outlineLevel="0" collapsed="false">
      <c r="A4845" s="250" t="n">
        <v>7727</v>
      </c>
      <c r="B4845" s="250" t="s">
        <v>9048</v>
      </c>
      <c r="C4845" s="250" t="s">
        <v>253</v>
      </c>
      <c r="D4845" s="250" t="s">
        <v>236</v>
      </c>
      <c r="E4845" s="251" t="s">
        <v>9049</v>
      </c>
      <c r="F4845" s="0" t="n">
        <v>963.23</v>
      </c>
    </row>
    <row r="4846" customFormat="false" ht="15" hidden="false" customHeight="false" outlineLevel="0" collapsed="false">
      <c r="A4846" s="250" t="n">
        <v>7760</v>
      </c>
      <c r="B4846" s="250" t="s">
        <v>9050</v>
      </c>
      <c r="C4846" s="250" t="s">
        <v>253</v>
      </c>
      <c r="D4846" s="250" t="s">
        <v>236</v>
      </c>
      <c r="E4846" s="251" t="s">
        <v>7885</v>
      </c>
      <c r="F4846" s="0" t="n">
        <v>52</v>
      </c>
    </row>
    <row r="4847" customFormat="false" ht="15" hidden="false" customHeight="false" outlineLevel="0" collapsed="false">
      <c r="A4847" s="250" t="n">
        <v>7761</v>
      </c>
      <c r="B4847" s="250" t="s">
        <v>9051</v>
      </c>
      <c r="C4847" s="250" t="s">
        <v>253</v>
      </c>
      <c r="D4847" s="250" t="s">
        <v>236</v>
      </c>
      <c r="E4847" s="251" t="s">
        <v>9052</v>
      </c>
      <c r="F4847" s="0" t="n">
        <v>54.95</v>
      </c>
    </row>
    <row r="4848" customFormat="false" ht="15" hidden="false" customHeight="false" outlineLevel="0" collapsed="false">
      <c r="A4848" s="250" t="n">
        <v>7752</v>
      </c>
      <c r="B4848" s="250" t="s">
        <v>9053</v>
      </c>
      <c r="C4848" s="250" t="s">
        <v>253</v>
      </c>
      <c r="D4848" s="250" t="s">
        <v>236</v>
      </c>
      <c r="E4848" s="251" t="s">
        <v>7887</v>
      </c>
      <c r="F4848" s="0" t="n">
        <v>72.57</v>
      </c>
    </row>
    <row r="4849" customFormat="false" ht="15" hidden="false" customHeight="false" outlineLevel="0" collapsed="false">
      <c r="A4849" s="250" t="n">
        <v>7762</v>
      </c>
      <c r="B4849" s="250" t="s">
        <v>9054</v>
      </c>
      <c r="C4849" s="250" t="s">
        <v>253</v>
      </c>
      <c r="D4849" s="250" t="s">
        <v>236</v>
      </c>
      <c r="E4849" s="251" t="s">
        <v>9055</v>
      </c>
      <c r="F4849" s="0" t="n">
        <v>96</v>
      </c>
    </row>
    <row r="4850" customFormat="false" ht="15" hidden="false" customHeight="false" outlineLevel="0" collapsed="false">
      <c r="A4850" s="250" t="n">
        <v>7722</v>
      </c>
      <c r="B4850" s="250" t="s">
        <v>9056</v>
      </c>
      <c r="C4850" s="250" t="s">
        <v>253</v>
      </c>
      <c r="D4850" s="250" t="s">
        <v>236</v>
      </c>
      <c r="E4850" s="251" t="s">
        <v>9057</v>
      </c>
      <c r="F4850" s="0" t="n">
        <v>134.75</v>
      </c>
    </row>
    <row r="4851" customFormat="false" ht="15" hidden="false" customHeight="false" outlineLevel="0" collapsed="false">
      <c r="A4851" s="250" t="n">
        <v>7763</v>
      </c>
      <c r="B4851" s="250" t="s">
        <v>9058</v>
      </c>
      <c r="C4851" s="250" t="s">
        <v>253</v>
      </c>
      <c r="D4851" s="250" t="s">
        <v>236</v>
      </c>
      <c r="E4851" s="251" t="s">
        <v>1990</v>
      </c>
      <c r="F4851" s="0" t="n">
        <v>152.8</v>
      </c>
    </row>
    <row r="4852" customFormat="false" ht="15" hidden="false" customHeight="false" outlineLevel="0" collapsed="false">
      <c r="A4852" s="250" t="n">
        <v>7764</v>
      </c>
      <c r="B4852" s="250" t="s">
        <v>9059</v>
      </c>
      <c r="C4852" s="250" t="s">
        <v>253</v>
      </c>
      <c r="D4852" s="250" t="s">
        <v>236</v>
      </c>
      <c r="E4852" s="251" t="s">
        <v>9060</v>
      </c>
      <c r="F4852" s="0" t="n">
        <v>188.65</v>
      </c>
    </row>
    <row r="4853" customFormat="false" ht="15" hidden="false" customHeight="false" outlineLevel="0" collapsed="false">
      <c r="A4853" s="250" t="n">
        <v>12572</v>
      </c>
      <c r="B4853" s="250" t="s">
        <v>9061</v>
      </c>
      <c r="C4853" s="250" t="s">
        <v>253</v>
      </c>
      <c r="D4853" s="250" t="s">
        <v>236</v>
      </c>
      <c r="E4853" s="251" t="s">
        <v>9022</v>
      </c>
      <c r="F4853" s="0" t="n">
        <v>231.63</v>
      </c>
    </row>
    <row r="4854" customFormat="false" ht="15" hidden="false" customHeight="false" outlineLevel="0" collapsed="false">
      <c r="A4854" s="250" t="n">
        <v>12573</v>
      </c>
      <c r="B4854" s="250" t="s">
        <v>9062</v>
      </c>
      <c r="C4854" s="250" t="s">
        <v>253</v>
      </c>
      <c r="D4854" s="250" t="s">
        <v>236</v>
      </c>
      <c r="E4854" s="251" t="s">
        <v>9063</v>
      </c>
      <c r="F4854" s="0" t="n">
        <v>249.24</v>
      </c>
    </row>
    <row r="4855" customFormat="false" ht="15" hidden="false" customHeight="false" outlineLevel="0" collapsed="false">
      <c r="A4855" s="250" t="n">
        <v>12574</v>
      </c>
      <c r="B4855" s="250" t="s">
        <v>9064</v>
      </c>
      <c r="C4855" s="250" t="s">
        <v>253</v>
      </c>
      <c r="D4855" s="250" t="s">
        <v>236</v>
      </c>
      <c r="E4855" s="251" t="s">
        <v>9065</v>
      </c>
      <c r="F4855" s="0" t="n">
        <v>336.88</v>
      </c>
    </row>
    <row r="4856" customFormat="false" ht="15" hidden="false" customHeight="false" outlineLevel="0" collapsed="false">
      <c r="A4856" s="250" t="n">
        <v>12575</v>
      </c>
      <c r="B4856" s="250" t="s">
        <v>9066</v>
      </c>
      <c r="C4856" s="250" t="s">
        <v>253</v>
      </c>
      <c r="D4856" s="250" t="s">
        <v>236</v>
      </c>
      <c r="E4856" s="251" t="s">
        <v>9067</v>
      </c>
      <c r="F4856" s="0" t="n">
        <v>519.11</v>
      </c>
    </row>
    <row r="4857" customFormat="false" ht="15" hidden="false" customHeight="false" outlineLevel="0" collapsed="false">
      <c r="A4857" s="250" t="n">
        <v>12576</v>
      </c>
      <c r="B4857" s="250" t="s">
        <v>9068</v>
      </c>
      <c r="C4857" s="250" t="s">
        <v>253</v>
      </c>
      <c r="D4857" s="250" t="s">
        <v>236</v>
      </c>
      <c r="E4857" s="251" t="s">
        <v>9069</v>
      </c>
      <c r="F4857" s="0" t="n">
        <v>1127.33</v>
      </c>
    </row>
    <row r="4858" customFormat="false" ht="15" hidden="false" customHeight="false" outlineLevel="0" collapsed="false">
      <c r="A4858" s="250" t="n">
        <v>12577</v>
      </c>
      <c r="B4858" s="250" t="s">
        <v>9070</v>
      </c>
      <c r="C4858" s="250" t="s">
        <v>253</v>
      </c>
      <c r="D4858" s="250" t="s">
        <v>236</v>
      </c>
      <c r="E4858" s="251" t="s">
        <v>9071</v>
      </c>
      <c r="F4858" s="0" t="n">
        <v>54.69</v>
      </c>
    </row>
    <row r="4859" customFormat="false" ht="15" hidden="false" customHeight="false" outlineLevel="0" collapsed="false">
      <c r="A4859" s="250" t="n">
        <v>12578</v>
      </c>
      <c r="B4859" s="250" t="s">
        <v>9072</v>
      </c>
      <c r="C4859" s="250" t="s">
        <v>253</v>
      </c>
      <c r="D4859" s="250" t="s">
        <v>236</v>
      </c>
      <c r="E4859" s="251" t="s">
        <v>9073</v>
      </c>
      <c r="F4859" s="0" t="n">
        <v>58.12</v>
      </c>
    </row>
    <row r="4860" customFormat="false" ht="15" hidden="false" customHeight="false" outlineLevel="0" collapsed="false">
      <c r="A4860" s="250" t="n">
        <v>12579</v>
      </c>
      <c r="B4860" s="250" t="s">
        <v>9074</v>
      </c>
      <c r="C4860" s="250" t="s">
        <v>253</v>
      </c>
      <c r="D4860" s="250" t="s">
        <v>236</v>
      </c>
      <c r="E4860" s="251" t="s">
        <v>9075</v>
      </c>
      <c r="F4860" s="0" t="n">
        <v>70.41</v>
      </c>
    </row>
    <row r="4861" customFormat="false" ht="15" hidden="false" customHeight="false" outlineLevel="0" collapsed="false">
      <c r="A4861" s="250" t="n">
        <v>12580</v>
      </c>
      <c r="B4861" s="250" t="s">
        <v>9076</v>
      </c>
      <c r="C4861" s="250" t="s">
        <v>253</v>
      </c>
      <c r="D4861" s="250" t="s">
        <v>236</v>
      </c>
      <c r="E4861" s="251" t="s">
        <v>9077</v>
      </c>
      <c r="F4861" s="0" t="n">
        <v>92.12</v>
      </c>
    </row>
    <row r="4862" customFormat="false" ht="15" hidden="false" customHeight="false" outlineLevel="0" collapsed="false">
      <c r="A4862" s="250" t="n">
        <v>12581</v>
      </c>
      <c r="B4862" s="250" t="s">
        <v>9078</v>
      </c>
      <c r="C4862" s="250" t="s">
        <v>253</v>
      </c>
      <c r="D4862" s="250" t="s">
        <v>236</v>
      </c>
      <c r="E4862" s="251" t="s">
        <v>9079</v>
      </c>
      <c r="F4862" s="0" t="n">
        <v>142.05</v>
      </c>
    </row>
    <row r="4863" customFormat="false" ht="15" hidden="false" customHeight="false" outlineLevel="0" collapsed="false">
      <c r="A4863" s="250" t="n">
        <v>7720</v>
      </c>
      <c r="B4863" s="250" t="s">
        <v>9080</v>
      </c>
      <c r="C4863" s="250" t="s">
        <v>253</v>
      </c>
      <c r="D4863" s="250" t="s">
        <v>236</v>
      </c>
      <c r="E4863" s="251" t="s">
        <v>9081</v>
      </c>
      <c r="F4863" s="0" t="n">
        <v>158.31</v>
      </c>
    </row>
    <row r="4864" customFormat="false" ht="15" hidden="false" customHeight="false" outlineLevel="0" collapsed="false">
      <c r="A4864" s="250" t="n">
        <v>40335</v>
      </c>
      <c r="B4864" s="250" t="s">
        <v>9082</v>
      </c>
      <c r="C4864" s="250" t="s">
        <v>253</v>
      </c>
      <c r="D4864" s="250" t="s">
        <v>236</v>
      </c>
      <c r="E4864" s="251" t="s">
        <v>9083</v>
      </c>
      <c r="F4864" s="0" t="n">
        <v>237.79</v>
      </c>
    </row>
    <row r="4865" customFormat="false" ht="15" hidden="false" customHeight="false" outlineLevel="0" collapsed="false">
      <c r="A4865" s="250" t="n">
        <v>7740</v>
      </c>
      <c r="B4865" s="250" t="s">
        <v>9084</v>
      </c>
      <c r="C4865" s="250" t="s">
        <v>253</v>
      </c>
      <c r="D4865" s="250" t="s">
        <v>236</v>
      </c>
      <c r="E4865" s="251" t="s">
        <v>3150</v>
      </c>
      <c r="F4865" s="0" t="n">
        <v>311.77</v>
      </c>
    </row>
    <row r="4866" customFormat="false" ht="15" hidden="false" customHeight="false" outlineLevel="0" collapsed="false">
      <c r="A4866" s="250" t="n">
        <v>7741</v>
      </c>
      <c r="B4866" s="250" t="s">
        <v>9085</v>
      </c>
      <c r="C4866" s="250" t="s">
        <v>253</v>
      </c>
      <c r="D4866" s="250" t="s">
        <v>236</v>
      </c>
      <c r="E4866" s="251" t="s">
        <v>9086</v>
      </c>
      <c r="F4866" s="0" t="n">
        <v>327.63</v>
      </c>
    </row>
    <row r="4867" customFormat="false" ht="15" hidden="false" customHeight="false" outlineLevel="0" collapsed="false">
      <c r="A4867" s="250" t="n">
        <v>7774</v>
      </c>
      <c r="B4867" s="250" t="s">
        <v>9087</v>
      </c>
      <c r="C4867" s="250" t="s">
        <v>253</v>
      </c>
      <c r="D4867" s="250" t="s">
        <v>236</v>
      </c>
      <c r="E4867" s="251" t="s">
        <v>9088</v>
      </c>
      <c r="F4867" s="0" t="n">
        <v>425.72</v>
      </c>
    </row>
    <row r="4868" customFormat="false" ht="15" hidden="false" customHeight="false" outlineLevel="0" collapsed="false">
      <c r="A4868" s="250" t="n">
        <v>7744</v>
      </c>
      <c r="B4868" s="250" t="s">
        <v>9089</v>
      </c>
      <c r="C4868" s="250" t="s">
        <v>253</v>
      </c>
      <c r="D4868" s="250" t="s">
        <v>236</v>
      </c>
      <c r="E4868" s="251" t="s">
        <v>9090</v>
      </c>
      <c r="F4868" s="0" t="n">
        <v>624.88</v>
      </c>
    </row>
    <row r="4869" customFormat="false" ht="15" hidden="false" customHeight="false" outlineLevel="0" collapsed="false">
      <c r="A4869" s="250" t="n">
        <v>7773</v>
      </c>
      <c r="B4869" s="250" t="s">
        <v>9091</v>
      </c>
      <c r="C4869" s="250" t="s">
        <v>253</v>
      </c>
      <c r="D4869" s="250" t="s">
        <v>236</v>
      </c>
      <c r="E4869" s="251" t="s">
        <v>9092</v>
      </c>
      <c r="F4869" s="0" t="n">
        <v>66.05</v>
      </c>
    </row>
    <row r="4870" customFormat="false" ht="15" hidden="false" customHeight="false" outlineLevel="0" collapsed="false">
      <c r="A4870" s="250" t="n">
        <v>7754</v>
      </c>
      <c r="B4870" s="250" t="s">
        <v>9093</v>
      </c>
      <c r="C4870" s="250" t="s">
        <v>253</v>
      </c>
      <c r="D4870" s="250" t="s">
        <v>236</v>
      </c>
      <c r="E4870" s="251" t="s">
        <v>9094</v>
      </c>
      <c r="F4870" s="0" t="n">
        <v>85.43</v>
      </c>
    </row>
    <row r="4871" customFormat="false" ht="15" hidden="false" customHeight="false" outlineLevel="0" collapsed="false">
      <c r="A4871" s="250" t="n">
        <v>7735</v>
      </c>
      <c r="B4871" s="250" t="s">
        <v>9095</v>
      </c>
      <c r="C4871" s="250" t="s">
        <v>253</v>
      </c>
      <c r="D4871" s="250" t="s">
        <v>236</v>
      </c>
      <c r="E4871" s="251" t="s">
        <v>9096</v>
      </c>
      <c r="F4871" s="0" t="n">
        <v>114.58</v>
      </c>
    </row>
    <row r="4872" customFormat="false" ht="15" hidden="false" customHeight="false" outlineLevel="0" collapsed="false">
      <c r="A4872" s="250" t="n">
        <v>7755</v>
      </c>
      <c r="B4872" s="250" t="s">
        <v>9097</v>
      </c>
      <c r="C4872" s="250" t="s">
        <v>253</v>
      </c>
      <c r="D4872" s="250" t="s">
        <v>236</v>
      </c>
      <c r="E4872" s="251" t="s">
        <v>9098</v>
      </c>
      <c r="F4872" s="0" t="n">
        <v>167.78</v>
      </c>
    </row>
    <row r="4873" customFormat="false" ht="15" hidden="false" customHeight="false" outlineLevel="0" collapsed="false">
      <c r="A4873" s="250" t="n">
        <v>7776</v>
      </c>
      <c r="B4873" s="250" t="s">
        <v>9099</v>
      </c>
      <c r="C4873" s="250" t="s">
        <v>253</v>
      </c>
      <c r="D4873" s="250" t="s">
        <v>236</v>
      </c>
      <c r="E4873" s="251" t="s">
        <v>9100</v>
      </c>
      <c r="F4873" s="0" t="n">
        <v>216.59</v>
      </c>
    </row>
    <row r="4874" customFormat="false" ht="15" hidden="false" customHeight="false" outlineLevel="0" collapsed="false">
      <c r="A4874" s="250" t="n">
        <v>7743</v>
      </c>
      <c r="B4874" s="250" t="s">
        <v>9101</v>
      </c>
      <c r="C4874" s="250" t="s">
        <v>253</v>
      </c>
      <c r="D4874" s="250" t="s">
        <v>236</v>
      </c>
      <c r="E4874" s="251" t="s">
        <v>9102</v>
      </c>
      <c r="F4874" s="0" t="n">
        <v>296.36</v>
      </c>
    </row>
    <row r="4875" customFormat="false" ht="15" hidden="false" customHeight="false" outlineLevel="0" collapsed="false">
      <c r="A4875" s="250" t="n">
        <v>7733</v>
      </c>
      <c r="B4875" s="250" t="s">
        <v>9103</v>
      </c>
      <c r="C4875" s="250" t="s">
        <v>253</v>
      </c>
      <c r="D4875" s="250" t="s">
        <v>236</v>
      </c>
      <c r="E4875" s="251" t="s">
        <v>9104</v>
      </c>
      <c r="F4875" s="0" t="n">
        <v>1014.28</v>
      </c>
    </row>
    <row r="4876" customFormat="false" ht="15" hidden="false" customHeight="false" outlineLevel="0" collapsed="false">
      <c r="A4876" s="250" t="n">
        <v>7775</v>
      </c>
      <c r="B4876" s="250" t="s">
        <v>9105</v>
      </c>
      <c r="C4876" s="250" t="s">
        <v>253</v>
      </c>
      <c r="D4876" s="250" t="s">
        <v>236</v>
      </c>
      <c r="E4876" s="251" t="s">
        <v>9106</v>
      </c>
      <c r="F4876" s="0" t="n">
        <v>289.17</v>
      </c>
    </row>
    <row r="4877" customFormat="false" ht="15" hidden="false" customHeight="false" outlineLevel="0" collapsed="false">
      <c r="A4877" s="250" t="n">
        <v>7734</v>
      </c>
      <c r="B4877" s="250" t="s">
        <v>9107</v>
      </c>
      <c r="C4877" s="250" t="s">
        <v>253</v>
      </c>
      <c r="D4877" s="250" t="s">
        <v>236</v>
      </c>
      <c r="E4877" s="251" t="s">
        <v>9108</v>
      </c>
      <c r="F4877" s="0" t="n">
        <v>763.09</v>
      </c>
    </row>
    <row r="4878" customFormat="false" ht="15" hidden="false" customHeight="false" outlineLevel="0" collapsed="false">
      <c r="A4878" s="250" t="n">
        <v>37449</v>
      </c>
      <c r="B4878" s="250" t="s">
        <v>9109</v>
      </c>
      <c r="C4878" s="250" t="s">
        <v>253</v>
      </c>
      <c r="D4878" s="250" t="s">
        <v>236</v>
      </c>
      <c r="E4878" s="251" t="s">
        <v>9110</v>
      </c>
      <c r="F4878" s="0" t="n">
        <v>1591.9</v>
      </c>
    </row>
    <row r="4879" customFormat="false" ht="15" hidden="false" customHeight="false" outlineLevel="0" collapsed="false">
      <c r="A4879" s="250" t="n">
        <v>37450</v>
      </c>
      <c r="B4879" s="250" t="s">
        <v>9111</v>
      </c>
      <c r="C4879" s="250" t="s">
        <v>253</v>
      </c>
      <c r="D4879" s="250" t="s">
        <v>236</v>
      </c>
      <c r="E4879" s="251" t="s">
        <v>2032</v>
      </c>
      <c r="F4879" s="0" t="n">
        <v>110.91</v>
      </c>
    </row>
    <row r="4880" customFormat="false" ht="15" hidden="false" customHeight="false" outlineLevel="0" collapsed="false">
      <c r="A4880" s="250" t="n">
        <v>37451</v>
      </c>
      <c r="B4880" s="250" t="s">
        <v>9112</v>
      </c>
      <c r="C4880" s="250" t="s">
        <v>253</v>
      </c>
      <c r="D4880" s="250" t="s">
        <v>236</v>
      </c>
      <c r="E4880" s="251" t="s">
        <v>9113</v>
      </c>
      <c r="F4880" s="0" t="n">
        <v>131.17</v>
      </c>
    </row>
    <row r="4881" customFormat="false" ht="15" hidden="false" customHeight="false" outlineLevel="0" collapsed="false">
      <c r="A4881" s="250" t="n">
        <v>37452</v>
      </c>
      <c r="B4881" s="250" t="s">
        <v>9114</v>
      </c>
      <c r="C4881" s="250" t="s">
        <v>253</v>
      </c>
      <c r="D4881" s="250" t="s">
        <v>236</v>
      </c>
      <c r="E4881" s="251" t="s">
        <v>9115</v>
      </c>
      <c r="F4881" s="0" t="n">
        <v>540.74</v>
      </c>
    </row>
    <row r="4882" customFormat="false" ht="15" hidden="false" customHeight="false" outlineLevel="0" collapsed="false">
      <c r="A4882" s="250" t="n">
        <v>37453</v>
      </c>
      <c r="B4882" s="250" t="s">
        <v>9116</v>
      </c>
      <c r="C4882" s="250" t="s">
        <v>253</v>
      </c>
      <c r="D4882" s="250" t="s">
        <v>236</v>
      </c>
      <c r="E4882" s="251" t="s">
        <v>9117</v>
      </c>
      <c r="F4882" s="0" t="n">
        <v>24.21</v>
      </c>
    </row>
    <row r="4883" customFormat="false" ht="15" hidden="false" customHeight="false" outlineLevel="0" collapsed="false">
      <c r="A4883" s="250" t="n">
        <v>7778</v>
      </c>
      <c r="B4883" s="250" t="s">
        <v>9118</v>
      </c>
      <c r="C4883" s="250" t="s">
        <v>253</v>
      </c>
      <c r="D4883" s="250" t="s">
        <v>236</v>
      </c>
      <c r="E4883" s="251" t="s">
        <v>9119</v>
      </c>
      <c r="F4883" s="0" t="n">
        <v>6.87</v>
      </c>
    </row>
    <row r="4884" customFormat="false" ht="15" hidden="false" customHeight="false" outlineLevel="0" collapsed="false">
      <c r="A4884" s="250" t="n">
        <v>7796</v>
      </c>
      <c r="B4884" s="250" t="s">
        <v>9120</v>
      </c>
      <c r="C4884" s="250" t="s">
        <v>253</v>
      </c>
      <c r="D4884" s="250" t="s">
        <v>233</v>
      </c>
      <c r="E4884" s="251" t="s">
        <v>9121</v>
      </c>
      <c r="F4884" s="0" t="n">
        <v>12.18</v>
      </c>
    </row>
    <row r="4885" customFormat="false" ht="15" hidden="false" customHeight="false" outlineLevel="0" collapsed="false">
      <c r="A4885" s="250" t="n">
        <v>7781</v>
      </c>
      <c r="B4885" s="250" t="s">
        <v>9122</v>
      </c>
      <c r="C4885" s="250" t="s">
        <v>253</v>
      </c>
      <c r="D4885" s="250" t="s">
        <v>236</v>
      </c>
      <c r="E4885" s="251" t="s">
        <v>9123</v>
      </c>
      <c r="F4885" s="0" t="n">
        <v>19.55</v>
      </c>
    </row>
    <row r="4886" customFormat="false" ht="15" hidden="false" customHeight="false" outlineLevel="0" collapsed="false">
      <c r="A4886" s="250" t="n">
        <v>7795</v>
      </c>
      <c r="B4886" s="250" t="s">
        <v>9124</v>
      </c>
      <c r="C4886" s="250" t="s">
        <v>253</v>
      </c>
      <c r="D4886" s="250" t="s">
        <v>236</v>
      </c>
      <c r="E4886" s="251" t="s">
        <v>9125</v>
      </c>
      <c r="F4886" s="0" t="n">
        <v>33.17</v>
      </c>
    </row>
    <row r="4887" customFormat="false" ht="15" hidden="false" customHeight="false" outlineLevel="0" collapsed="false">
      <c r="A4887" s="250" t="n">
        <v>7791</v>
      </c>
      <c r="B4887" s="250" t="s">
        <v>9126</v>
      </c>
      <c r="C4887" s="250" t="s">
        <v>253</v>
      </c>
      <c r="D4887" s="250" t="s">
        <v>236</v>
      </c>
      <c r="E4887" s="251" t="s">
        <v>9127</v>
      </c>
      <c r="F4887" s="0" t="n">
        <v>50.57</v>
      </c>
    </row>
    <row r="4888" customFormat="false" ht="15" hidden="false" customHeight="false" outlineLevel="0" collapsed="false">
      <c r="A4888" s="250" t="n">
        <v>7783</v>
      </c>
      <c r="B4888" s="250" t="s">
        <v>9128</v>
      </c>
      <c r="C4888" s="250" t="s">
        <v>253</v>
      </c>
      <c r="D4888" s="250" t="s">
        <v>236</v>
      </c>
      <c r="E4888" s="251" t="s">
        <v>8185</v>
      </c>
      <c r="F4888" s="0" t="n">
        <v>77.68</v>
      </c>
    </row>
    <row r="4889" customFormat="false" ht="15" hidden="false" customHeight="false" outlineLevel="0" collapsed="false">
      <c r="A4889" s="250" t="n">
        <v>7790</v>
      </c>
      <c r="B4889" s="250" t="s">
        <v>9129</v>
      </c>
      <c r="C4889" s="250" t="s">
        <v>253</v>
      </c>
      <c r="D4889" s="250" t="s">
        <v>236</v>
      </c>
      <c r="E4889" s="251" t="s">
        <v>9130</v>
      </c>
      <c r="F4889" s="0" t="n">
        <v>123.09</v>
      </c>
    </row>
    <row r="4890" customFormat="false" ht="15" hidden="false" customHeight="false" outlineLevel="0" collapsed="false">
      <c r="A4890" s="250" t="n">
        <v>7785</v>
      </c>
      <c r="B4890" s="250" t="s">
        <v>9131</v>
      </c>
      <c r="C4890" s="250" t="s">
        <v>253</v>
      </c>
      <c r="D4890" s="250" t="s">
        <v>236</v>
      </c>
      <c r="E4890" s="251" t="s">
        <v>9132</v>
      </c>
      <c r="F4890" s="0" t="n">
        <v>69.89</v>
      </c>
    </row>
    <row r="4891" customFormat="false" ht="15" hidden="false" customHeight="false" outlineLevel="0" collapsed="false">
      <c r="A4891" s="250" t="n">
        <v>7792</v>
      </c>
      <c r="B4891" s="250" t="s">
        <v>9133</v>
      </c>
      <c r="C4891" s="250" t="s">
        <v>253</v>
      </c>
      <c r="D4891" s="250" t="s">
        <v>236</v>
      </c>
      <c r="E4891" s="251" t="s">
        <v>9134</v>
      </c>
      <c r="F4891" s="0" t="n">
        <v>82.9</v>
      </c>
    </row>
    <row r="4892" customFormat="false" ht="15" hidden="false" customHeight="false" outlineLevel="0" collapsed="false">
      <c r="A4892" s="250" t="n">
        <v>7793</v>
      </c>
      <c r="B4892" s="250" t="s">
        <v>9135</v>
      </c>
      <c r="C4892" s="250" t="s">
        <v>253</v>
      </c>
      <c r="D4892" s="250" t="s">
        <v>236</v>
      </c>
      <c r="E4892" s="251" t="s">
        <v>9136</v>
      </c>
      <c r="F4892" s="0" t="n">
        <v>94.61</v>
      </c>
    </row>
    <row r="4893" customFormat="false" ht="15" hidden="false" customHeight="false" outlineLevel="0" collapsed="false">
      <c r="A4893" s="250" t="n">
        <v>13159</v>
      </c>
      <c r="B4893" s="250" t="s">
        <v>9137</v>
      </c>
      <c r="C4893" s="250" t="s">
        <v>253</v>
      </c>
      <c r="D4893" s="250" t="s">
        <v>236</v>
      </c>
      <c r="E4893" s="251" t="s">
        <v>9138</v>
      </c>
      <c r="F4893" s="0" t="n">
        <v>12.72</v>
      </c>
    </row>
    <row r="4894" customFormat="false" ht="15" hidden="false" customHeight="false" outlineLevel="0" collapsed="false">
      <c r="A4894" s="250" t="n">
        <v>13168</v>
      </c>
      <c r="B4894" s="250" t="s">
        <v>9139</v>
      </c>
      <c r="C4894" s="250" t="s">
        <v>253</v>
      </c>
      <c r="D4894" s="250" t="s">
        <v>236</v>
      </c>
      <c r="E4894" s="251" t="s">
        <v>1677</v>
      </c>
      <c r="F4894" s="0" t="n">
        <v>4.6</v>
      </c>
    </row>
    <row r="4895" customFormat="false" ht="15" hidden="false" customHeight="false" outlineLevel="0" collapsed="false">
      <c r="A4895" s="250" t="n">
        <v>13173</v>
      </c>
      <c r="B4895" s="250" t="s">
        <v>9140</v>
      </c>
      <c r="C4895" s="250" t="s">
        <v>253</v>
      </c>
      <c r="D4895" s="250" t="s">
        <v>236</v>
      </c>
      <c r="E4895" s="251" t="s">
        <v>9141</v>
      </c>
      <c r="F4895" s="0" t="n">
        <v>65.43</v>
      </c>
    </row>
    <row r="4896" customFormat="false" ht="15" hidden="false" customHeight="false" outlineLevel="0" collapsed="false">
      <c r="A4896" s="250" t="n">
        <v>12583</v>
      </c>
      <c r="B4896" s="250" t="s">
        <v>9142</v>
      </c>
      <c r="C4896" s="250" t="s">
        <v>253</v>
      </c>
      <c r="D4896" s="250" t="s">
        <v>236</v>
      </c>
      <c r="E4896" s="251" t="s">
        <v>9143</v>
      </c>
      <c r="F4896" s="0" t="n">
        <v>113.23</v>
      </c>
    </row>
    <row r="4897" customFormat="false" ht="15" hidden="false" customHeight="false" outlineLevel="0" collapsed="false">
      <c r="A4897" s="250" t="n">
        <v>12584</v>
      </c>
      <c r="B4897" s="250" t="s">
        <v>9144</v>
      </c>
      <c r="C4897" s="250" t="s">
        <v>253</v>
      </c>
      <c r="D4897" s="250" t="s">
        <v>236</v>
      </c>
      <c r="E4897" s="251" t="s">
        <v>9145</v>
      </c>
      <c r="F4897" s="0" t="n">
        <v>114.83</v>
      </c>
    </row>
    <row r="4898" customFormat="false" ht="15" hidden="false" customHeight="false" outlineLevel="0" collapsed="false">
      <c r="A4898" s="250" t="n">
        <v>12613</v>
      </c>
      <c r="B4898" s="250" t="s">
        <v>9146</v>
      </c>
      <c r="C4898" s="250" t="s">
        <v>232</v>
      </c>
      <c r="D4898" s="250" t="s">
        <v>236</v>
      </c>
      <c r="E4898" s="251" t="s">
        <v>2462</v>
      </c>
      <c r="F4898" s="0" t="n">
        <v>62.83</v>
      </c>
    </row>
    <row r="4899" customFormat="false" ht="15" hidden="false" customHeight="false" outlineLevel="0" collapsed="false">
      <c r="A4899" s="250" t="n">
        <v>1031</v>
      </c>
      <c r="B4899" s="250" t="s">
        <v>9147</v>
      </c>
      <c r="C4899" s="250" t="s">
        <v>232</v>
      </c>
      <c r="D4899" s="250" t="s">
        <v>236</v>
      </c>
      <c r="E4899" s="251" t="s">
        <v>9148</v>
      </c>
      <c r="F4899" s="0" t="n">
        <v>11.58</v>
      </c>
    </row>
    <row r="4900" customFormat="false" ht="15" hidden="false" customHeight="false" outlineLevel="0" collapsed="false">
      <c r="A4900" s="250" t="n">
        <v>39707</v>
      </c>
      <c r="B4900" s="250" t="s">
        <v>9149</v>
      </c>
      <c r="C4900" s="250" t="s">
        <v>253</v>
      </c>
      <c r="D4900" s="250" t="s">
        <v>244</v>
      </c>
      <c r="E4900" s="251" t="s">
        <v>661</v>
      </c>
      <c r="F4900" s="0" t="n">
        <v>15.21</v>
      </c>
    </row>
    <row r="4901" customFormat="false" ht="15" hidden="false" customHeight="false" outlineLevel="0" collapsed="false">
      <c r="A4901" s="250" t="n">
        <v>39708</v>
      </c>
      <c r="B4901" s="250" t="s">
        <v>9150</v>
      </c>
      <c r="C4901" s="250" t="s">
        <v>253</v>
      </c>
      <c r="D4901" s="250" t="s">
        <v>244</v>
      </c>
      <c r="E4901" s="251" t="s">
        <v>9151</v>
      </c>
      <c r="F4901" s="0" t="n">
        <v>50.5</v>
      </c>
    </row>
    <row r="4902" customFormat="false" ht="15" hidden="false" customHeight="false" outlineLevel="0" collapsed="false">
      <c r="A4902" s="250" t="n">
        <v>39710</v>
      </c>
      <c r="B4902" s="250" t="s">
        <v>9152</v>
      </c>
      <c r="C4902" s="250" t="s">
        <v>253</v>
      </c>
      <c r="D4902" s="250" t="s">
        <v>244</v>
      </c>
      <c r="E4902" s="251" t="s">
        <v>9153</v>
      </c>
      <c r="F4902" s="0" t="n">
        <v>63.99</v>
      </c>
    </row>
    <row r="4903" customFormat="false" ht="15" hidden="false" customHeight="false" outlineLevel="0" collapsed="false">
      <c r="A4903" s="250" t="n">
        <v>39709</v>
      </c>
      <c r="B4903" s="250" t="s">
        <v>9154</v>
      </c>
      <c r="C4903" s="250" t="s">
        <v>253</v>
      </c>
      <c r="D4903" s="250" t="s">
        <v>244</v>
      </c>
      <c r="E4903" s="251" t="s">
        <v>9155</v>
      </c>
      <c r="F4903" s="0" t="n">
        <v>116.28</v>
      </c>
    </row>
    <row r="4904" customFormat="false" ht="15" hidden="false" customHeight="false" outlineLevel="0" collapsed="false">
      <c r="A4904" s="250" t="n">
        <v>39711</v>
      </c>
      <c r="B4904" s="250" t="s">
        <v>9156</v>
      </c>
      <c r="C4904" s="250" t="s">
        <v>253</v>
      </c>
      <c r="D4904" s="250" t="s">
        <v>244</v>
      </c>
      <c r="E4904" s="251" t="s">
        <v>311</v>
      </c>
      <c r="F4904" s="0" t="n">
        <v>96.65</v>
      </c>
    </row>
    <row r="4905" customFormat="false" ht="15" hidden="false" customHeight="false" outlineLevel="0" collapsed="false">
      <c r="A4905" s="250" t="n">
        <v>39712</v>
      </c>
      <c r="B4905" s="250" t="s">
        <v>9157</v>
      </c>
      <c r="C4905" s="250" t="s">
        <v>253</v>
      </c>
      <c r="D4905" s="250" t="s">
        <v>244</v>
      </c>
      <c r="E4905" s="251" t="s">
        <v>4575</v>
      </c>
      <c r="F4905" s="0" t="n">
        <v>31.09</v>
      </c>
    </row>
    <row r="4906" customFormat="false" ht="15" hidden="false" customHeight="false" outlineLevel="0" collapsed="false">
      <c r="A4906" s="250" t="n">
        <v>39713</v>
      </c>
      <c r="B4906" s="250" t="s">
        <v>9158</v>
      </c>
      <c r="C4906" s="250" t="s">
        <v>253</v>
      </c>
      <c r="D4906" s="250" t="s">
        <v>244</v>
      </c>
      <c r="E4906" s="251" t="s">
        <v>3105</v>
      </c>
      <c r="F4906" s="0" t="n">
        <v>214.05</v>
      </c>
    </row>
    <row r="4907" customFormat="false" ht="15" hidden="false" customHeight="false" outlineLevel="0" collapsed="false">
      <c r="A4907" s="250" t="n">
        <v>39714</v>
      </c>
      <c r="B4907" s="250" t="s">
        <v>9159</v>
      </c>
      <c r="C4907" s="250" t="s">
        <v>253</v>
      </c>
      <c r="D4907" s="250" t="s">
        <v>244</v>
      </c>
      <c r="E4907" s="251" t="s">
        <v>988</v>
      </c>
      <c r="F4907" s="0" t="n">
        <v>315.35</v>
      </c>
    </row>
    <row r="4908" customFormat="false" ht="15" hidden="false" customHeight="false" outlineLevel="0" collapsed="false">
      <c r="A4908" s="250" t="n">
        <v>39715</v>
      </c>
      <c r="B4908" s="250" t="s">
        <v>9160</v>
      </c>
      <c r="C4908" s="250" t="s">
        <v>253</v>
      </c>
      <c r="D4908" s="250" t="s">
        <v>244</v>
      </c>
      <c r="E4908" s="251" t="s">
        <v>2290</v>
      </c>
      <c r="F4908" s="0" t="n">
        <v>50.3</v>
      </c>
    </row>
    <row r="4909" customFormat="false" ht="15" hidden="false" customHeight="false" outlineLevel="0" collapsed="false">
      <c r="A4909" s="250" t="n">
        <v>39716</v>
      </c>
      <c r="B4909" s="250" t="s">
        <v>9161</v>
      </c>
      <c r="C4909" s="250" t="s">
        <v>253</v>
      </c>
      <c r="D4909" s="250" t="s">
        <v>244</v>
      </c>
      <c r="E4909" s="251" t="s">
        <v>983</v>
      </c>
      <c r="F4909" s="0" t="n">
        <v>478.14</v>
      </c>
    </row>
    <row r="4910" customFormat="false" ht="15" hidden="false" customHeight="false" outlineLevel="0" collapsed="false">
      <c r="A4910" s="250" t="n">
        <v>39718</v>
      </c>
      <c r="B4910" s="250" t="s">
        <v>9162</v>
      </c>
      <c r="C4910" s="250" t="s">
        <v>253</v>
      </c>
      <c r="D4910" s="250" t="s">
        <v>244</v>
      </c>
      <c r="E4910" s="251" t="s">
        <v>4748</v>
      </c>
      <c r="F4910" s="0" t="n">
        <v>378.61</v>
      </c>
    </row>
    <row r="4911" customFormat="false" ht="15" hidden="false" customHeight="false" outlineLevel="0" collapsed="false">
      <c r="A4911" s="250" t="n">
        <v>9813</v>
      </c>
      <c r="B4911" s="250" t="s">
        <v>9163</v>
      </c>
      <c r="C4911" s="250" t="s">
        <v>253</v>
      </c>
      <c r="D4911" s="250" t="s">
        <v>244</v>
      </c>
      <c r="E4911" s="251" t="s">
        <v>9164</v>
      </c>
      <c r="F4911" s="0" t="n">
        <v>20.08</v>
      </c>
    </row>
    <row r="4912" customFormat="false" ht="15" hidden="false" customHeight="false" outlineLevel="0" collapsed="false">
      <c r="A4912" s="250" t="n">
        <v>9815</v>
      </c>
      <c r="B4912" s="250" t="s">
        <v>9165</v>
      </c>
      <c r="C4912" s="250" t="s">
        <v>253</v>
      </c>
      <c r="D4912" s="250" t="s">
        <v>244</v>
      </c>
      <c r="E4912" s="251" t="s">
        <v>9166</v>
      </c>
      <c r="F4912" s="0" t="n">
        <v>34.54</v>
      </c>
    </row>
    <row r="4913" customFormat="false" ht="15" hidden="false" customHeight="false" outlineLevel="0" collapsed="false">
      <c r="A4913" s="250" t="n">
        <v>44543</v>
      </c>
      <c r="B4913" s="250" t="s">
        <v>9167</v>
      </c>
      <c r="C4913" s="250" t="s">
        <v>253</v>
      </c>
      <c r="D4913" s="250" t="s">
        <v>244</v>
      </c>
      <c r="E4913" s="251" t="s">
        <v>9168</v>
      </c>
      <c r="F4913" s="0" t="n">
        <v>43.84</v>
      </c>
    </row>
    <row r="4914" customFormat="false" ht="15" hidden="false" customHeight="false" outlineLevel="0" collapsed="false">
      <c r="A4914" s="250" t="n">
        <v>44526</v>
      </c>
      <c r="B4914" s="250" t="s">
        <v>9169</v>
      </c>
      <c r="C4914" s="250" t="s">
        <v>253</v>
      </c>
      <c r="D4914" s="250" t="s">
        <v>244</v>
      </c>
      <c r="E4914" s="251" t="s">
        <v>9170</v>
      </c>
      <c r="F4914" s="0" t="n">
        <v>63.66</v>
      </c>
    </row>
    <row r="4915" customFormat="false" ht="15" hidden="false" customHeight="false" outlineLevel="0" collapsed="false">
      <c r="A4915" s="250" t="n">
        <v>44518</v>
      </c>
      <c r="B4915" s="250" t="s">
        <v>9171</v>
      </c>
      <c r="C4915" s="250" t="s">
        <v>253</v>
      </c>
      <c r="D4915" s="250" t="s">
        <v>244</v>
      </c>
      <c r="E4915" s="251" t="s">
        <v>9172</v>
      </c>
      <c r="F4915" s="0" t="n">
        <v>85.97</v>
      </c>
    </row>
    <row r="4916" customFormat="false" ht="15" hidden="false" customHeight="false" outlineLevel="0" collapsed="false">
      <c r="A4916" s="250" t="n">
        <v>44544</v>
      </c>
      <c r="B4916" s="250" t="s">
        <v>9173</v>
      </c>
      <c r="C4916" s="250" t="s">
        <v>253</v>
      </c>
      <c r="D4916" s="250" t="s">
        <v>244</v>
      </c>
      <c r="E4916" s="251" t="s">
        <v>9174</v>
      </c>
      <c r="F4916" s="0" t="n">
        <v>124.67</v>
      </c>
    </row>
    <row r="4917" customFormat="false" ht="15" hidden="false" customHeight="false" outlineLevel="0" collapsed="false">
      <c r="A4917" s="250" t="n">
        <v>44545</v>
      </c>
      <c r="B4917" s="250" t="s">
        <v>9175</v>
      </c>
      <c r="C4917" s="250" t="s">
        <v>253</v>
      </c>
      <c r="D4917" s="250" t="s">
        <v>244</v>
      </c>
      <c r="E4917" s="251" t="s">
        <v>9176</v>
      </c>
      <c r="F4917" s="0" t="n">
        <v>175.64</v>
      </c>
    </row>
    <row r="4918" customFormat="false" ht="15" hidden="false" customHeight="false" outlineLevel="0" collapsed="false">
      <c r="A4918" s="250" t="n">
        <v>44546</v>
      </c>
      <c r="B4918" s="250" t="s">
        <v>9177</v>
      </c>
      <c r="C4918" s="250" t="s">
        <v>253</v>
      </c>
      <c r="D4918" s="250" t="s">
        <v>244</v>
      </c>
      <c r="E4918" s="251" t="s">
        <v>9178</v>
      </c>
      <c r="F4918" s="0" t="n">
        <v>256.76</v>
      </c>
    </row>
    <row r="4919" customFormat="false" ht="15" hidden="false" customHeight="false" outlineLevel="0" collapsed="false">
      <c r="A4919" s="250" t="n">
        <v>44525</v>
      </c>
      <c r="B4919" s="250" t="s">
        <v>9179</v>
      </c>
      <c r="C4919" s="250" t="s">
        <v>253</v>
      </c>
      <c r="D4919" s="250" t="s">
        <v>244</v>
      </c>
      <c r="E4919" s="251" t="s">
        <v>9180</v>
      </c>
      <c r="F4919" s="0" t="n">
        <v>84.33</v>
      </c>
    </row>
    <row r="4920" customFormat="false" ht="15" hidden="false" customHeight="false" outlineLevel="0" collapsed="false">
      <c r="A4920" s="250" t="n">
        <v>44547</v>
      </c>
      <c r="B4920" s="250" t="s">
        <v>9181</v>
      </c>
      <c r="C4920" s="250" t="s">
        <v>253</v>
      </c>
      <c r="D4920" s="250" t="s">
        <v>244</v>
      </c>
      <c r="E4920" s="251" t="s">
        <v>9182</v>
      </c>
      <c r="F4920" s="0" t="n">
        <v>148.22</v>
      </c>
    </row>
    <row r="4921" customFormat="false" ht="15" hidden="false" customHeight="false" outlineLevel="0" collapsed="false">
      <c r="A4921" s="250" t="n">
        <v>44519</v>
      </c>
      <c r="B4921" s="250" t="s">
        <v>9183</v>
      </c>
      <c r="C4921" s="250" t="s">
        <v>253</v>
      </c>
      <c r="D4921" s="250" t="s">
        <v>244</v>
      </c>
      <c r="E4921" s="251" t="s">
        <v>9184</v>
      </c>
      <c r="F4921" s="0" t="n">
        <v>121.97</v>
      </c>
    </row>
    <row r="4922" customFormat="false" ht="15" hidden="false" customHeight="false" outlineLevel="0" collapsed="false">
      <c r="A4922" s="250" t="n">
        <v>44520</v>
      </c>
      <c r="B4922" s="250" t="s">
        <v>9185</v>
      </c>
      <c r="C4922" s="250" t="s">
        <v>253</v>
      </c>
      <c r="D4922" s="250" t="s">
        <v>244</v>
      </c>
      <c r="E4922" s="251" t="s">
        <v>9186</v>
      </c>
      <c r="F4922" s="0" t="n">
        <v>37.34</v>
      </c>
    </row>
    <row r="4923" customFormat="false" ht="15" hidden="false" customHeight="false" outlineLevel="0" collapsed="false">
      <c r="A4923" s="250" t="n">
        <v>44521</v>
      </c>
      <c r="B4923" s="250" t="s">
        <v>9187</v>
      </c>
      <c r="C4923" s="250" t="s">
        <v>253</v>
      </c>
      <c r="D4923" s="250" t="s">
        <v>244</v>
      </c>
      <c r="E4923" s="251" t="s">
        <v>9188</v>
      </c>
      <c r="F4923" s="0" t="n">
        <v>205.26</v>
      </c>
    </row>
    <row r="4924" customFormat="false" ht="15" hidden="false" customHeight="false" outlineLevel="0" collapsed="false">
      <c r="A4924" s="250" t="n">
        <v>44522</v>
      </c>
      <c r="B4924" s="250" t="s">
        <v>9189</v>
      </c>
      <c r="C4924" s="250" t="s">
        <v>253</v>
      </c>
      <c r="D4924" s="250" t="s">
        <v>244</v>
      </c>
      <c r="E4924" s="251" t="s">
        <v>9190</v>
      </c>
      <c r="F4924" s="0" t="n">
        <v>266.31</v>
      </c>
    </row>
    <row r="4925" customFormat="false" ht="15" hidden="false" customHeight="false" outlineLevel="0" collapsed="false">
      <c r="A4925" s="250" t="n">
        <v>44523</v>
      </c>
      <c r="B4925" s="250" t="s">
        <v>9191</v>
      </c>
      <c r="C4925" s="250" t="s">
        <v>253</v>
      </c>
      <c r="D4925" s="250" t="s">
        <v>244</v>
      </c>
      <c r="E4925" s="251" t="s">
        <v>9192</v>
      </c>
      <c r="F4925" s="0" t="n">
        <v>394.43</v>
      </c>
    </row>
    <row r="4926" customFormat="false" ht="15" hidden="false" customHeight="false" outlineLevel="0" collapsed="false">
      <c r="A4926" s="250" t="n">
        <v>44527</v>
      </c>
      <c r="B4926" s="250" t="s">
        <v>9193</v>
      </c>
      <c r="C4926" s="250" t="s">
        <v>253</v>
      </c>
      <c r="D4926" s="250" t="s">
        <v>244</v>
      </c>
      <c r="E4926" s="251" t="s">
        <v>9194</v>
      </c>
      <c r="F4926" s="0" t="n">
        <v>60.87</v>
      </c>
    </row>
    <row r="4927" customFormat="false" ht="15" hidden="false" customHeight="false" outlineLevel="0" collapsed="false">
      <c r="A4927" s="250" t="n">
        <v>44524</v>
      </c>
      <c r="B4927" s="250" t="s">
        <v>9195</v>
      </c>
      <c r="C4927" s="250" t="s">
        <v>253</v>
      </c>
      <c r="D4927" s="250" t="s">
        <v>244</v>
      </c>
      <c r="E4927" s="251" t="s">
        <v>9196</v>
      </c>
      <c r="F4927" s="0" t="n">
        <v>580.58</v>
      </c>
    </row>
    <row r="4928" customFormat="false" ht="15" hidden="false" customHeight="false" outlineLevel="0" collapsed="false">
      <c r="A4928" s="250" t="n">
        <v>44542</v>
      </c>
      <c r="B4928" s="250" t="s">
        <v>9197</v>
      </c>
      <c r="C4928" s="250" t="s">
        <v>253</v>
      </c>
      <c r="D4928" s="250" t="s">
        <v>244</v>
      </c>
      <c r="E4928" s="251" t="s">
        <v>9198</v>
      </c>
      <c r="F4928" s="0" t="n">
        <v>26.45</v>
      </c>
    </row>
    <row r="4929" customFormat="false" ht="15" hidden="false" customHeight="false" outlineLevel="0" collapsed="false">
      <c r="A4929" s="250" t="n">
        <v>9876</v>
      </c>
      <c r="B4929" s="250" t="s">
        <v>9199</v>
      </c>
      <c r="C4929" s="250" t="s">
        <v>253</v>
      </c>
      <c r="D4929" s="250" t="s">
        <v>236</v>
      </c>
      <c r="E4929" s="251" t="s">
        <v>5838</v>
      </c>
      <c r="F4929" s="0" t="n">
        <v>12.68</v>
      </c>
    </row>
    <row r="4930" customFormat="false" ht="15" hidden="false" customHeight="false" outlineLevel="0" collapsed="false">
      <c r="A4930" s="250" t="n">
        <v>9877</v>
      </c>
      <c r="B4930" s="250" t="s">
        <v>9200</v>
      </c>
      <c r="C4930" s="250" t="s">
        <v>253</v>
      </c>
      <c r="D4930" s="250" t="s">
        <v>236</v>
      </c>
      <c r="E4930" s="251" t="s">
        <v>9201</v>
      </c>
      <c r="F4930" s="0" t="n">
        <v>8.64</v>
      </c>
    </row>
    <row r="4931" customFormat="false" ht="15" hidden="false" customHeight="false" outlineLevel="0" collapsed="false">
      <c r="A4931" s="250" t="n">
        <v>9878</v>
      </c>
      <c r="B4931" s="250" t="s">
        <v>9202</v>
      </c>
      <c r="C4931" s="250" t="s">
        <v>253</v>
      </c>
      <c r="D4931" s="250" t="s">
        <v>236</v>
      </c>
      <c r="E4931" s="251" t="s">
        <v>9203</v>
      </c>
      <c r="F4931" s="0" t="n">
        <v>39.8</v>
      </c>
    </row>
    <row r="4932" customFormat="false" ht="15" hidden="false" customHeight="false" outlineLevel="0" collapsed="false">
      <c r="A4932" s="250" t="n">
        <v>9879</v>
      </c>
      <c r="B4932" s="250" t="s">
        <v>9204</v>
      </c>
      <c r="C4932" s="250" t="s">
        <v>253</v>
      </c>
      <c r="D4932" s="250" t="s">
        <v>236</v>
      </c>
      <c r="E4932" s="251" t="s">
        <v>9205</v>
      </c>
      <c r="F4932" s="0" t="n">
        <v>19.5</v>
      </c>
    </row>
    <row r="4933" customFormat="false" ht="15" hidden="false" customHeight="false" outlineLevel="0" collapsed="false">
      <c r="A4933" s="250" t="n">
        <v>41986</v>
      </c>
      <c r="B4933" s="250" t="s">
        <v>9206</v>
      </c>
      <c r="C4933" s="250" t="s">
        <v>253</v>
      </c>
      <c r="D4933" s="250" t="s">
        <v>244</v>
      </c>
      <c r="E4933" s="251" t="s">
        <v>9207</v>
      </c>
      <c r="F4933" s="0" t="n">
        <v>15.59</v>
      </c>
    </row>
    <row r="4934" customFormat="false" ht="15" hidden="false" customHeight="false" outlineLevel="0" collapsed="false">
      <c r="A4934" s="250" t="n">
        <v>43422</v>
      </c>
      <c r="B4934" s="250" t="s">
        <v>9208</v>
      </c>
      <c r="C4934" s="250" t="s">
        <v>253</v>
      </c>
      <c r="D4934" s="250" t="s">
        <v>244</v>
      </c>
      <c r="E4934" s="251" t="s">
        <v>9209</v>
      </c>
      <c r="F4934" s="0" t="n">
        <v>32.9</v>
      </c>
    </row>
    <row r="4935" customFormat="false" ht="15" hidden="false" customHeight="false" outlineLevel="0" collapsed="false">
      <c r="A4935" s="250" t="n">
        <v>41987</v>
      </c>
      <c r="B4935" s="250" t="s">
        <v>9210</v>
      </c>
      <c r="C4935" s="250" t="s">
        <v>253</v>
      </c>
      <c r="D4935" s="250" t="s">
        <v>244</v>
      </c>
      <c r="E4935" s="251" t="s">
        <v>9211</v>
      </c>
      <c r="F4935" s="0" t="n">
        <v>165.46</v>
      </c>
    </row>
    <row r="4936" customFormat="false" ht="15" hidden="false" customHeight="false" outlineLevel="0" collapsed="false">
      <c r="A4936" s="250" t="n">
        <v>41988</v>
      </c>
      <c r="B4936" s="250" t="s">
        <v>9212</v>
      </c>
      <c r="C4936" s="250" t="s">
        <v>253</v>
      </c>
      <c r="D4936" s="250" t="s">
        <v>244</v>
      </c>
      <c r="E4936" s="251" t="s">
        <v>9213</v>
      </c>
      <c r="F4936" s="0" t="n">
        <v>22.1</v>
      </c>
    </row>
    <row r="4937" customFormat="false" ht="15" hidden="false" customHeight="false" outlineLevel="0" collapsed="false">
      <c r="A4937" s="250" t="n">
        <v>41697</v>
      </c>
      <c r="B4937" s="250" t="s">
        <v>9214</v>
      </c>
      <c r="C4937" s="250" t="s">
        <v>253</v>
      </c>
      <c r="D4937" s="250" t="s">
        <v>244</v>
      </c>
      <c r="E4937" s="251" t="s">
        <v>9215</v>
      </c>
      <c r="F4937" s="0" t="n">
        <v>21.27</v>
      </c>
    </row>
    <row r="4938" customFormat="false" ht="15" hidden="false" customHeight="false" outlineLevel="0" collapsed="false">
      <c r="A4938" s="250" t="n">
        <v>41985</v>
      </c>
      <c r="B4938" s="250" t="s">
        <v>9216</v>
      </c>
      <c r="C4938" s="250" t="s">
        <v>253</v>
      </c>
      <c r="D4938" s="250" t="s">
        <v>244</v>
      </c>
      <c r="E4938" s="251" t="s">
        <v>9217</v>
      </c>
      <c r="F4938" s="0" t="n">
        <v>64.43</v>
      </c>
    </row>
    <row r="4939" customFormat="false" ht="15" hidden="false" customHeight="false" outlineLevel="0" collapsed="false">
      <c r="A4939" s="250" t="n">
        <v>41699</v>
      </c>
      <c r="B4939" s="250" t="s">
        <v>9218</v>
      </c>
      <c r="C4939" s="250" t="s">
        <v>253</v>
      </c>
      <c r="D4939" s="250" t="s">
        <v>244</v>
      </c>
      <c r="E4939" s="251" t="s">
        <v>9219</v>
      </c>
      <c r="F4939" s="0" t="n">
        <v>96.88</v>
      </c>
    </row>
    <row r="4940" customFormat="false" ht="15" hidden="false" customHeight="false" outlineLevel="0" collapsed="false">
      <c r="A4940" s="250" t="n">
        <v>38053</v>
      </c>
      <c r="B4940" s="250" t="s">
        <v>9220</v>
      </c>
      <c r="C4940" s="250" t="s">
        <v>253</v>
      </c>
      <c r="D4940" s="250" t="s">
        <v>244</v>
      </c>
      <c r="E4940" s="251" t="s">
        <v>1749</v>
      </c>
      <c r="F4940" s="0" t="n">
        <v>119.46</v>
      </c>
    </row>
    <row r="4941" customFormat="false" ht="15" hidden="false" customHeight="false" outlineLevel="0" collapsed="false">
      <c r="A4941" s="250" t="n">
        <v>38054</v>
      </c>
      <c r="B4941" s="250" t="s">
        <v>9221</v>
      </c>
      <c r="C4941" s="250" t="s">
        <v>253</v>
      </c>
      <c r="D4941" s="250" t="s">
        <v>244</v>
      </c>
      <c r="E4941" s="251" t="s">
        <v>1296</v>
      </c>
      <c r="F4941" s="0" t="n">
        <v>19.75</v>
      </c>
    </row>
    <row r="4942" customFormat="false" ht="15" hidden="false" customHeight="false" outlineLevel="0" collapsed="false">
      <c r="A4942" s="250" t="n">
        <v>38052</v>
      </c>
      <c r="B4942" s="250" t="s">
        <v>9222</v>
      </c>
      <c r="C4942" s="250" t="s">
        <v>253</v>
      </c>
      <c r="D4942" s="250" t="s">
        <v>244</v>
      </c>
      <c r="E4942" s="251" t="s">
        <v>9223</v>
      </c>
      <c r="F4942" s="0" t="n">
        <v>24.08</v>
      </c>
    </row>
    <row r="4943" customFormat="false" ht="15" hidden="false" customHeight="false" outlineLevel="0" collapsed="false">
      <c r="A4943" s="250" t="n">
        <v>38051</v>
      </c>
      <c r="B4943" s="250" t="s">
        <v>9224</v>
      </c>
      <c r="C4943" s="250" t="s">
        <v>253</v>
      </c>
      <c r="D4943" s="250" t="s">
        <v>244</v>
      </c>
      <c r="E4943" s="251" t="s">
        <v>9225</v>
      </c>
      <c r="F4943" s="0" t="n">
        <v>36.87</v>
      </c>
    </row>
    <row r="4944" customFormat="false" ht="15" hidden="false" customHeight="false" outlineLevel="0" collapsed="false">
      <c r="A4944" s="250" t="n">
        <v>38787</v>
      </c>
      <c r="B4944" s="250" t="s">
        <v>9226</v>
      </c>
      <c r="C4944" s="250" t="s">
        <v>253</v>
      </c>
      <c r="D4944" s="250" t="s">
        <v>244</v>
      </c>
      <c r="E4944" s="251" t="s">
        <v>1260</v>
      </c>
      <c r="F4944" s="0" t="n">
        <v>48.91</v>
      </c>
    </row>
    <row r="4945" customFormat="false" ht="15" hidden="false" customHeight="false" outlineLevel="0" collapsed="false">
      <c r="A4945" s="250" t="n">
        <v>38825</v>
      </c>
      <c r="B4945" s="250" t="s">
        <v>9227</v>
      </c>
      <c r="C4945" s="250" t="s">
        <v>253</v>
      </c>
      <c r="D4945" s="250" t="s">
        <v>244</v>
      </c>
      <c r="E4945" s="251" t="s">
        <v>8196</v>
      </c>
      <c r="F4945" s="0" t="n">
        <v>61.37</v>
      </c>
    </row>
    <row r="4946" customFormat="false" ht="15" hidden="false" customHeight="false" outlineLevel="0" collapsed="false">
      <c r="A4946" s="250" t="n">
        <v>38826</v>
      </c>
      <c r="B4946" s="250" t="s">
        <v>9228</v>
      </c>
      <c r="C4946" s="250" t="s">
        <v>253</v>
      </c>
      <c r="D4946" s="250" t="s">
        <v>244</v>
      </c>
      <c r="E4946" s="251" t="s">
        <v>9229</v>
      </c>
      <c r="F4946" s="0" t="n">
        <v>23.04</v>
      </c>
    </row>
    <row r="4947" customFormat="false" ht="15" hidden="false" customHeight="false" outlineLevel="0" collapsed="false">
      <c r="A4947" s="250" t="n">
        <v>38827</v>
      </c>
      <c r="B4947" s="250" t="s">
        <v>9230</v>
      </c>
      <c r="C4947" s="250" t="s">
        <v>253</v>
      </c>
      <c r="D4947" s="250" t="s">
        <v>244</v>
      </c>
      <c r="E4947" s="251" t="s">
        <v>9231</v>
      </c>
      <c r="F4947" s="0" t="n">
        <v>27.75</v>
      </c>
    </row>
    <row r="4948" customFormat="false" ht="15" hidden="false" customHeight="false" outlineLevel="0" collapsed="false">
      <c r="A4948" s="250" t="n">
        <v>38830</v>
      </c>
      <c r="B4948" s="250" t="s">
        <v>9232</v>
      </c>
      <c r="C4948" s="250" t="s">
        <v>253</v>
      </c>
      <c r="D4948" s="250" t="s">
        <v>244</v>
      </c>
      <c r="E4948" s="251" t="s">
        <v>9233</v>
      </c>
      <c r="F4948" s="0" t="n">
        <v>36.68</v>
      </c>
    </row>
    <row r="4949" customFormat="false" ht="15" hidden="false" customHeight="false" outlineLevel="0" collapsed="false">
      <c r="A4949" s="250" t="n">
        <v>38828</v>
      </c>
      <c r="B4949" s="250" t="s">
        <v>9234</v>
      </c>
      <c r="C4949" s="250" t="s">
        <v>253</v>
      </c>
      <c r="D4949" s="250" t="s">
        <v>244</v>
      </c>
      <c r="E4949" s="251" t="s">
        <v>3358</v>
      </c>
      <c r="F4949" s="0" t="n">
        <v>53.14</v>
      </c>
    </row>
    <row r="4950" customFormat="false" ht="15" hidden="false" customHeight="false" outlineLevel="0" collapsed="false">
      <c r="A4950" s="250" t="n">
        <v>38829</v>
      </c>
      <c r="B4950" s="250" t="s">
        <v>9235</v>
      </c>
      <c r="C4950" s="250" t="s">
        <v>253</v>
      </c>
      <c r="D4950" s="250" t="s">
        <v>244</v>
      </c>
      <c r="E4950" s="251" t="s">
        <v>3880</v>
      </c>
      <c r="F4950" s="0" t="n">
        <v>67.72</v>
      </c>
    </row>
    <row r="4951" customFormat="false" ht="15" hidden="false" customHeight="false" outlineLevel="0" collapsed="false">
      <c r="A4951" s="250" t="n">
        <v>38831</v>
      </c>
      <c r="B4951" s="250" t="s">
        <v>9236</v>
      </c>
      <c r="C4951" s="250" t="s">
        <v>253</v>
      </c>
      <c r="D4951" s="250" t="s">
        <v>244</v>
      </c>
      <c r="E4951" s="251" t="s">
        <v>9237</v>
      </c>
      <c r="F4951" s="0" t="n">
        <v>25.86</v>
      </c>
    </row>
    <row r="4952" customFormat="false" ht="15" hidden="false" customHeight="false" outlineLevel="0" collapsed="false">
      <c r="A4952" s="250" t="n">
        <v>36274</v>
      </c>
      <c r="B4952" s="250" t="s">
        <v>9238</v>
      </c>
      <c r="C4952" s="250" t="s">
        <v>253</v>
      </c>
      <c r="D4952" s="250" t="s">
        <v>244</v>
      </c>
      <c r="E4952" s="251" t="s">
        <v>9239</v>
      </c>
      <c r="F4952" s="0" t="n">
        <v>30.1</v>
      </c>
    </row>
    <row r="4953" customFormat="false" ht="15" hidden="false" customHeight="false" outlineLevel="0" collapsed="false">
      <c r="A4953" s="250" t="n">
        <v>36278</v>
      </c>
      <c r="B4953" s="250" t="s">
        <v>9240</v>
      </c>
      <c r="C4953" s="250" t="s">
        <v>253</v>
      </c>
      <c r="D4953" s="250" t="s">
        <v>244</v>
      </c>
      <c r="E4953" s="251" t="s">
        <v>5338</v>
      </c>
      <c r="F4953" s="0" t="n">
        <v>39.5</v>
      </c>
    </row>
    <row r="4954" customFormat="false" ht="15" hidden="false" customHeight="false" outlineLevel="0" collapsed="false">
      <c r="A4954" s="250" t="n">
        <v>38977</v>
      </c>
      <c r="B4954" s="250" t="s">
        <v>9241</v>
      </c>
      <c r="C4954" s="250" t="s">
        <v>253</v>
      </c>
      <c r="D4954" s="250" t="s">
        <v>244</v>
      </c>
      <c r="E4954" s="251" t="s">
        <v>9242</v>
      </c>
      <c r="F4954" s="0" t="n">
        <v>57.38</v>
      </c>
    </row>
    <row r="4955" customFormat="false" ht="15" hidden="false" customHeight="false" outlineLevel="0" collapsed="false">
      <c r="A4955" s="250" t="n">
        <v>38971</v>
      </c>
      <c r="B4955" s="250" t="s">
        <v>9243</v>
      </c>
      <c r="C4955" s="250" t="s">
        <v>253</v>
      </c>
      <c r="D4955" s="250" t="s">
        <v>244</v>
      </c>
      <c r="E4955" s="251" t="s">
        <v>2438</v>
      </c>
      <c r="F4955" s="0" t="n">
        <v>74.05</v>
      </c>
    </row>
    <row r="4956" customFormat="false" ht="15" hidden="false" customHeight="false" outlineLevel="0" collapsed="false">
      <c r="A4956" s="250" t="n">
        <v>38972</v>
      </c>
      <c r="B4956" s="250" t="s">
        <v>9244</v>
      </c>
      <c r="C4956" s="250" t="s">
        <v>253</v>
      </c>
      <c r="D4956" s="250" t="s">
        <v>244</v>
      </c>
      <c r="E4956" s="251" t="s">
        <v>9245</v>
      </c>
      <c r="F4956" s="0" t="n">
        <v>10.86</v>
      </c>
    </row>
    <row r="4957" customFormat="false" ht="15" hidden="false" customHeight="false" outlineLevel="0" collapsed="false">
      <c r="A4957" s="250" t="n">
        <v>38973</v>
      </c>
      <c r="B4957" s="250" t="s">
        <v>9246</v>
      </c>
      <c r="C4957" s="250" t="s">
        <v>253</v>
      </c>
      <c r="D4957" s="250" t="s">
        <v>244</v>
      </c>
      <c r="E4957" s="251" t="s">
        <v>9247</v>
      </c>
      <c r="F4957" s="0" t="n">
        <v>9.09</v>
      </c>
    </row>
    <row r="4958" customFormat="false" ht="15" hidden="false" customHeight="false" outlineLevel="0" collapsed="false">
      <c r="A4958" s="250" t="n">
        <v>38974</v>
      </c>
      <c r="B4958" s="250" t="s">
        <v>9248</v>
      </c>
      <c r="C4958" s="250" t="s">
        <v>253</v>
      </c>
      <c r="D4958" s="250" t="s">
        <v>244</v>
      </c>
      <c r="E4958" s="251" t="s">
        <v>494</v>
      </c>
      <c r="F4958" s="0" t="n">
        <v>2.79</v>
      </c>
    </row>
    <row r="4959" customFormat="false" ht="15" hidden="false" customHeight="false" outlineLevel="0" collapsed="false">
      <c r="A4959" s="250" t="n">
        <v>38975</v>
      </c>
      <c r="B4959" s="250" t="s">
        <v>9249</v>
      </c>
      <c r="C4959" s="250" t="s">
        <v>253</v>
      </c>
      <c r="D4959" s="250" t="s">
        <v>244</v>
      </c>
      <c r="E4959" s="251" t="s">
        <v>9250</v>
      </c>
      <c r="F4959" s="0" t="n">
        <v>2.7</v>
      </c>
    </row>
    <row r="4960" customFormat="false" ht="15" hidden="false" customHeight="false" outlineLevel="0" collapsed="false">
      <c r="A4960" s="250" t="n">
        <v>38976</v>
      </c>
      <c r="B4960" s="250" t="s">
        <v>9251</v>
      </c>
      <c r="C4960" s="250" t="s">
        <v>253</v>
      </c>
      <c r="D4960" s="250" t="s">
        <v>244</v>
      </c>
      <c r="E4960" s="251" t="s">
        <v>9252</v>
      </c>
      <c r="F4960" s="0" t="n">
        <v>1.9</v>
      </c>
    </row>
    <row r="4961" customFormat="false" ht="15" hidden="false" customHeight="false" outlineLevel="0" collapsed="false">
      <c r="A4961" s="250" t="n">
        <v>38986</v>
      </c>
      <c r="B4961" s="250" t="s">
        <v>9253</v>
      </c>
      <c r="C4961" s="250" t="s">
        <v>253</v>
      </c>
      <c r="D4961" s="250" t="s">
        <v>244</v>
      </c>
      <c r="E4961" s="251" t="s">
        <v>9254</v>
      </c>
      <c r="F4961" s="0" t="n">
        <v>2.64</v>
      </c>
    </row>
    <row r="4962" customFormat="false" ht="15" hidden="false" customHeight="false" outlineLevel="0" collapsed="false">
      <c r="A4962" s="250" t="n">
        <v>38978</v>
      </c>
      <c r="B4962" s="250" t="s">
        <v>9255</v>
      </c>
      <c r="C4962" s="250" t="s">
        <v>253</v>
      </c>
      <c r="D4962" s="250" t="s">
        <v>244</v>
      </c>
      <c r="E4962" s="251" t="s">
        <v>9239</v>
      </c>
      <c r="F4962" s="0" t="n">
        <v>2.96</v>
      </c>
    </row>
    <row r="4963" customFormat="false" ht="15" hidden="false" customHeight="false" outlineLevel="0" collapsed="false">
      <c r="A4963" s="250" t="n">
        <v>38979</v>
      </c>
      <c r="B4963" s="250" t="s">
        <v>9256</v>
      </c>
      <c r="C4963" s="250" t="s">
        <v>253</v>
      </c>
      <c r="D4963" s="250" t="s">
        <v>244</v>
      </c>
      <c r="E4963" s="251" t="s">
        <v>5338</v>
      </c>
      <c r="F4963" s="0" t="n">
        <v>1.04</v>
      </c>
    </row>
    <row r="4964" customFormat="false" ht="15" hidden="false" customHeight="false" outlineLevel="0" collapsed="false">
      <c r="A4964" s="250" t="n">
        <v>38980</v>
      </c>
      <c r="B4964" s="250" t="s">
        <v>9257</v>
      </c>
      <c r="C4964" s="250" t="s">
        <v>253</v>
      </c>
      <c r="D4964" s="250" t="s">
        <v>244</v>
      </c>
      <c r="E4964" s="251" t="s">
        <v>9258</v>
      </c>
      <c r="F4964" s="0" t="n">
        <v>0.82</v>
      </c>
    </row>
    <row r="4965" customFormat="false" ht="15" hidden="false" customHeight="false" outlineLevel="0" collapsed="false">
      <c r="A4965" s="250" t="n">
        <v>38981</v>
      </c>
      <c r="B4965" s="250" t="s">
        <v>9259</v>
      </c>
      <c r="C4965" s="250" t="s">
        <v>253</v>
      </c>
      <c r="D4965" s="250" t="s">
        <v>244</v>
      </c>
      <c r="E4965" s="251" t="s">
        <v>9260</v>
      </c>
      <c r="F4965" s="0" t="n">
        <v>1.88</v>
      </c>
    </row>
    <row r="4966" customFormat="false" ht="15" hidden="false" customHeight="false" outlineLevel="0" collapsed="false">
      <c r="A4966" s="250" t="n">
        <v>38982</v>
      </c>
      <c r="B4966" s="250" t="s">
        <v>9261</v>
      </c>
      <c r="C4966" s="250" t="s">
        <v>253</v>
      </c>
      <c r="D4966" s="250" t="s">
        <v>244</v>
      </c>
      <c r="E4966" s="251" t="s">
        <v>9262</v>
      </c>
      <c r="F4966" s="0" t="n">
        <v>1.34</v>
      </c>
    </row>
    <row r="4967" customFormat="false" ht="15" hidden="false" customHeight="false" outlineLevel="0" collapsed="false">
      <c r="A4967" s="250" t="n">
        <v>38983</v>
      </c>
      <c r="B4967" s="250" t="s">
        <v>9263</v>
      </c>
      <c r="C4967" s="250" t="s">
        <v>253</v>
      </c>
      <c r="D4967" s="250" t="s">
        <v>244</v>
      </c>
      <c r="E4967" s="251" t="s">
        <v>9264</v>
      </c>
      <c r="F4967" s="0" t="n">
        <v>1.01</v>
      </c>
    </row>
    <row r="4968" customFormat="false" ht="15" hidden="false" customHeight="false" outlineLevel="0" collapsed="false">
      <c r="A4968" s="250" t="n">
        <v>38984</v>
      </c>
      <c r="B4968" s="250" t="s">
        <v>9265</v>
      </c>
      <c r="C4968" s="250" t="s">
        <v>253</v>
      </c>
      <c r="D4968" s="250" t="s">
        <v>244</v>
      </c>
      <c r="E4968" s="251" t="s">
        <v>9266</v>
      </c>
      <c r="F4968" s="0" t="n">
        <v>1.73</v>
      </c>
    </row>
    <row r="4969" customFormat="false" ht="15" hidden="false" customHeight="false" outlineLevel="0" collapsed="false">
      <c r="A4969" s="250" t="n">
        <v>38985</v>
      </c>
      <c r="B4969" s="250" t="s">
        <v>9267</v>
      </c>
      <c r="C4969" s="250" t="s">
        <v>253</v>
      </c>
      <c r="D4969" s="250" t="s">
        <v>244</v>
      </c>
      <c r="E4969" s="251" t="s">
        <v>9268</v>
      </c>
      <c r="F4969" s="0" t="n">
        <v>3.68</v>
      </c>
    </row>
    <row r="4970" customFormat="false" ht="15" hidden="false" customHeight="false" outlineLevel="0" collapsed="false">
      <c r="A4970" s="250" t="n">
        <v>9836</v>
      </c>
      <c r="B4970" s="250" t="s">
        <v>9269</v>
      </c>
      <c r="C4970" s="250" t="s">
        <v>253</v>
      </c>
      <c r="D4970" s="250" t="s">
        <v>233</v>
      </c>
      <c r="E4970" s="251" t="s">
        <v>3315</v>
      </c>
      <c r="F4970" s="0" t="n">
        <v>7.26</v>
      </c>
    </row>
    <row r="4971" customFormat="false" ht="15" hidden="false" customHeight="false" outlineLevel="0" collapsed="false">
      <c r="A4971" s="250" t="n">
        <v>20065</v>
      </c>
      <c r="B4971" s="250" t="s">
        <v>9270</v>
      </c>
      <c r="C4971" s="250" t="s">
        <v>253</v>
      </c>
      <c r="D4971" s="250" t="s">
        <v>236</v>
      </c>
      <c r="E4971" s="251" t="s">
        <v>9271</v>
      </c>
      <c r="F4971" s="0" t="n">
        <v>3616.21</v>
      </c>
    </row>
    <row r="4972" customFormat="false" ht="15" hidden="false" customHeight="false" outlineLevel="0" collapsed="false">
      <c r="A4972" s="250" t="n">
        <v>9835</v>
      </c>
      <c r="B4972" s="250" t="s">
        <v>9272</v>
      </c>
      <c r="C4972" s="250" t="s">
        <v>253</v>
      </c>
      <c r="D4972" s="250" t="s">
        <v>236</v>
      </c>
      <c r="E4972" s="251" t="s">
        <v>6750</v>
      </c>
      <c r="F4972" s="0" t="n">
        <v>88.63</v>
      </c>
    </row>
    <row r="4973" customFormat="false" ht="15" hidden="false" customHeight="false" outlineLevel="0" collapsed="false">
      <c r="A4973" s="250" t="n">
        <v>38032</v>
      </c>
      <c r="B4973" s="250" t="s">
        <v>9273</v>
      </c>
      <c r="C4973" s="250" t="s">
        <v>253</v>
      </c>
      <c r="D4973" s="250" t="s">
        <v>244</v>
      </c>
      <c r="E4973" s="251" t="s">
        <v>9274</v>
      </c>
      <c r="F4973" s="0" t="n">
        <v>6342.29</v>
      </c>
    </row>
    <row r="4974" customFormat="false" ht="15" hidden="false" customHeight="false" outlineLevel="0" collapsed="false">
      <c r="A4974" s="250" t="n">
        <v>38033</v>
      </c>
      <c r="B4974" s="250" t="s">
        <v>9275</v>
      </c>
      <c r="C4974" s="250" t="s">
        <v>253</v>
      </c>
      <c r="D4974" s="250" t="s">
        <v>244</v>
      </c>
      <c r="E4974" s="251" t="s">
        <v>9276</v>
      </c>
      <c r="F4974" s="0" t="n">
        <v>8654.29</v>
      </c>
    </row>
    <row r="4975" customFormat="false" ht="15" hidden="false" customHeight="false" outlineLevel="0" collapsed="false">
      <c r="A4975" s="250" t="n">
        <v>38034</v>
      </c>
      <c r="B4975" s="250" t="s">
        <v>9277</v>
      </c>
      <c r="C4975" s="250" t="s">
        <v>253</v>
      </c>
      <c r="D4975" s="250" t="s">
        <v>244</v>
      </c>
      <c r="E4975" s="251" t="s">
        <v>9278</v>
      </c>
      <c r="F4975" s="0" t="n">
        <v>190.24</v>
      </c>
    </row>
    <row r="4976" customFormat="false" ht="15" hidden="false" customHeight="false" outlineLevel="0" collapsed="false">
      <c r="A4976" s="250" t="n">
        <v>38035</v>
      </c>
      <c r="B4976" s="250" t="s">
        <v>9279</v>
      </c>
      <c r="C4976" s="250" t="s">
        <v>253</v>
      </c>
      <c r="D4976" s="250" t="s">
        <v>244</v>
      </c>
      <c r="E4976" s="251" t="s">
        <v>9280</v>
      </c>
      <c r="F4976" s="0" t="n">
        <v>8209.63</v>
      </c>
    </row>
    <row r="4977" customFormat="false" ht="15" hidden="false" customHeight="false" outlineLevel="0" collapsed="false">
      <c r="A4977" s="250" t="n">
        <v>38036</v>
      </c>
      <c r="B4977" s="250" t="s">
        <v>9281</v>
      </c>
      <c r="C4977" s="250" t="s">
        <v>253</v>
      </c>
      <c r="D4977" s="250" t="s">
        <v>244</v>
      </c>
      <c r="E4977" s="251" t="s">
        <v>9282</v>
      </c>
      <c r="F4977" s="0" t="n">
        <v>3279.88</v>
      </c>
    </row>
    <row r="4978" customFormat="false" ht="15" hidden="false" customHeight="false" outlineLevel="0" collapsed="false">
      <c r="A4978" s="250" t="n">
        <v>38037</v>
      </c>
      <c r="B4978" s="250" t="s">
        <v>9283</v>
      </c>
      <c r="C4978" s="250" t="s">
        <v>253</v>
      </c>
      <c r="D4978" s="250" t="s">
        <v>244</v>
      </c>
      <c r="E4978" s="251" t="s">
        <v>9284</v>
      </c>
      <c r="F4978" s="0" t="n">
        <v>296.56</v>
      </c>
    </row>
    <row r="4979" customFormat="false" ht="15" hidden="false" customHeight="false" outlineLevel="0" collapsed="false">
      <c r="A4979" s="250" t="n">
        <v>9850</v>
      </c>
      <c r="B4979" s="250" t="s">
        <v>9285</v>
      </c>
      <c r="C4979" s="250" t="s">
        <v>253</v>
      </c>
      <c r="D4979" s="250" t="s">
        <v>244</v>
      </c>
      <c r="E4979" s="251" t="s">
        <v>9286</v>
      </c>
      <c r="F4979" s="0" t="n">
        <v>726.65</v>
      </c>
    </row>
    <row r="4980" customFormat="false" ht="15" hidden="false" customHeight="false" outlineLevel="0" collapsed="false">
      <c r="A4980" s="250" t="n">
        <v>9853</v>
      </c>
      <c r="B4980" s="250" t="s">
        <v>9287</v>
      </c>
      <c r="C4980" s="250" t="s">
        <v>253</v>
      </c>
      <c r="D4980" s="250" t="s">
        <v>244</v>
      </c>
      <c r="E4980" s="251" t="s">
        <v>9288</v>
      </c>
      <c r="F4980" s="0" t="n">
        <v>1170.38</v>
      </c>
    </row>
    <row r="4981" customFormat="false" ht="15" hidden="false" customHeight="false" outlineLevel="0" collapsed="false">
      <c r="A4981" s="250" t="n">
        <v>9854</v>
      </c>
      <c r="B4981" s="250" t="s">
        <v>9289</v>
      </c>
      <c r="C4981" s="250" t="s">
        <v>253</v>
      </c>
      <c r="D4981" s="250" t="s">
        <v>244</v>
      </c>
      <c r="E4981" s="251" t="s">
        <v>9290</v>
      </c>
      <c r="F4981" s="0" t="n">
        <v>18.88</v>
      </c>
    </row>
    <row r="4982" customFormat="false" ht="15" hidden="false" customHeight="false" outlineLevel="0" collapsed="false">
      <c r="A4982" s="250" t="n">
        <v>9851</v>
      </c>
      <c r="B4982" s="250" t="s">
        <v>9291</v>
      </c>
      <c r="C4982" s="250" t="s">
        <v>253</v>
      </c>
      <c r="D4982" s="250" t="s">
        <v>244</v>
      </c>
      <c r="E4982" s="251" t="s">
        <v>9292</v>
      </c>
      <c r="F4982" s="0" t="n">
        <v>2054.75</v>
      </c>
    </row>
    <row r="4983" customFormat="false" ht="15" hidden="false" customHeight="false" outlineLevel="0" collapsed="false">
      <c r="A4983" s="250" t="n">
        <v>9855</v>
      </c>
      <c r="B4983" s="250" t="s">
        <v>9293</v>
      </c>
      <c r="C4983" s="250" t="s">
        <v>253</v>
      </c>
      <c r="D4983" s="250" t="s">
        <v>244</v>
      </c>
      <c r="E4983" s="251" t="s">
        <v>9294</v>
      </c>
      <c r="F4983" s="0" t="n">
        <v>3056</v>
      </c>
    </row>
    <row r="4984" customFormat="false" ht="15" hidden="false" customHeight="false" outlineLevel="0" collapsed="false">
      <c r="A4984" s="250" t="n">
        <v>9825</v>
      </c>
      <c r="B4984" s="250" t="s">
        <v>9295</v>
      </c>
      <c r="C4984" s="250" t="s">
        <v>253</v>
      </c>
      <c r="D4984" s="250" t="s">
        <v>244</v>
      </c>
      <c r="E4984" s="251" t="s">
        <v>8113</v>
      </c>
      <c r="F4984" s="0" t="n">
        <v>1532.5</v>
      </c>
    </row>
    <row r="4985" customFormat="false" ht="15" hidden="false" customHeight="false" outlineLevel="0" collapsed="false">
      <c r="A4985" s="250" t="n">
        <v>9828</v>
      </c>
      <c r="B4985" s="250" t="s">
        <v>9296</v>
      </c>
      <c r="C4985" s="250" t="s">
        <v>253</v>
      </c>
      <c r="D4985" s="250" t="s">
        <v>244</v>
      </c>
      <c r="E4985" s="251" t="s">
        <v>9297</v>
      </c>
      <c r="F4985" s="0" t="n">
        <v>42.22</v>
      </c>
    </row>
    <row r="4986" customFormat="false" ht="15" hidden="false" customHeight="false" outlineLevel="0" collapsed="false">
      <c r="A4986" s="250" t="n">
        <v>9829</v>
      </c>
      <c r="B4986" s="250" t="s">
        <v>9298</v>
      </c>
      <c r="C4986" s="250" t="s">
        <v>253</v>
      </c>
      <c r="D4986" s="250" t="s">
        <v>244</v>
      </c>
      <c r="E4986" s="251" t="s">
        <v>9299</v>
      </c>
      <c r="F4986" s="0" t="n">
        <v>1999.4</v>
      </c>
    </row>
    <row r="4987" customFormat="false" ht="15" hidden="false" customHeight="false" outlineLevel="0" collapsed="false">
      <c r="A4987" s="250" t="n">
        <v>9826</v>
      </c>
      <c r="B4987" s="250" t="s">
        <v>9300</v>
      </c>
      <c r="C4987" s="250" t="s">
        <v>253</v>
      </c>
      <c r="D4987" s="250" t="s">
        <v>244</v>
      </c>
      <c r="E4987" s="251" t="s">
        <v>9301</v>
      </c>
      <c r="F4987" s="0" t="n">
        <v>13.8</v>
      </c>
    </row>
    <row r="4988" customFormat="false" ht="15" hidden="false" customHeight="false" outlineLevel="0" collapsed="false">
      <c r="A4988" s="250" t="n">
        <v>9827</v>
      </c>
      <c r="B4988" s="250" t="s">
        <v>9302</v>
      </c>
      <c r="C4988" s="250" t="s">
        <v>253</v>
      </c>
      <c r="D4988" s="250" t="s">
        <v>244</v>
      </c>
      <c r="E4988" s="251" t="s">
        <v>9303</v>
      </c>
      <c r="F4988" s="0" t="n">
        <v>48.34</v>
      </c>
    </row>
    <row r="4989" customFormat="false" ht="15" hidden="false" customHeight="false" outlineLevel="0" collapsed="false">
      <c r="A4989" s="250" t="n">
        <v>36374</v>
      </c>
      <c r="B4989" s="250" t="s">
        <v>9304</v>
      </c>
      <c r="C4989" s="250" t="s">
        <v>253</v>
      </c>
      <c r="D4989" s="250" t="s">
        <v>244</v>
      </c>
      <c r="E4989" s="251" t="s">
        <v>9305</v>
      </c>
      <c r="F4989" s="0" t="n">
        <v>62.97</v>
      </c>
    </row>
    <row r="4990" customFormat="false" ht="15" hidden="false" customHeight="false" outlineLevel="0" collapsed="false">
      <c r="A4990" s="250" t="n">
        <v>36084</v>
      </c>
      <c r="B4990" s="250" t="s">
        <v>9306</v>
      </c>
      <c r="C4990" s="250" t="s">
        <v>253</v>
      </c>
      <c r="D4990" s="250" t="s">
        <v>244</v>
      </c>
      <c r="E4990" s="251" t="s">
        <v>9307</v>
      </c>
      <c r="F4990" s="0" t="n">
        <v>150.3</v>
      </c>
    </row>
    <row r="4991" customFormat="false" ht="15" hidden="false" customHeight="false" outlineLevel="0" collapsed="false">
      <c r="A4991" s="250" t="n">
        <v>36373</v>
      </c>
      <c r="B4991" s="250" t="s">
        <v>9308</v>
      </c>
      <c r="C4991" s="250" t="s">
        <v>253</v>
      </c>
      <c r="D4991" s="250" t="s">
        <v>244</v>
      </c>
      <c r="E4991" s="251" t="s">
        <v>9309</v>
      </c>
      <c r="F4991" s="0" t="n">
        <v>362.16</v>
      </c>
    </row>
    <row r="4992" customFormat="false" ht="15" hidden="false" customHeight="false" outlineLevel="0" collapsed="false">
      <c r="A4992" s="250" t="n">
        <v>36377</v>
      </c>
      <c r="B4992" s="250" t="s">
        <v>9310</v>
      </c>
      <c r="C4992" s="250" t="s">
        <v>253</v>
      </c>
      <c r="D4992" s="250" t="s">
        <v>244</v>
      </c>
      <c r="E4992" s="251" t="s">
        <v>9311</v>
      </c>
      <c r="F4992" s="0" t="n">
        <v>892.48</v>
      </c>
    </row>
    <row r="4993" customFormat="false" ht="15" hidden="false" customHeight="false" outlineLevel="0" collapsed="false">
      <c r="A4993" s="250" t="n">
        <v>36375</v>
      </c>
      <c r="B4993" s="250" t="s">
        <v>9312</v>
      </c>
      <c r="C4993" s="250" t="s">
        <v>253</v>
      </c>
      <c r="D4993" s="250" t="s">
        <v>244</v>
      </c>
      <c r="E4993" s="251" t="s">
        <v>9313</v>
      </c>
      <c r="F4993" s="0" t="n">
        <v>1637.15</v>
      </c>
    </row>
    <row r="4994" customFormat="false" ht="15" hidden="false" customHeight="false" outlineLevel="0" collapsed="false">
      <c r="A4994" s="250" t="n">
        <v>36376</v>
      </c>
      <c r="B4994" s="250" t="s">
        <v>9314</v>
      </c>
      <c r="C4994" s="250" t="s">
        <v>253</v>
      </c>
      <c r="D4994" s="250" t="s">
        <v>244</v>
      </c>
      <c r="E4994" s="251" t="s">
        <v>9315</v>
      </c>
      <c r="F4994" s="0" t="n">
        <v>2795.75</v>
      </c>
    </row>
    <row r="4995" customFormat="false" ht="15" hidden="false" customHeight="false" outlineLevel="0" collapsed="false">
      <c r="A4995" s="250" t="n">
        <v>36380</v>
      </c>
      <c r="B4995" s="250" t="s">
        <v>9316</v>
      </c>
      <c r="C4995" s="250" t="s">
        <v>253</v>
      </c>
      <c r="D4995" s="250" t="s">
        <v>244</v>
      </c>
      <c r="E4995" s="251" t="s">
        <v>9317</v>
      </c>
      <c r="F4995" s="0" t="n">
        <v>9.85</v>
      </c>
    </row>
    <row r="4996" customFormat="false" ht="15" hidden="false" customHeight="false" outlineLevel="0" collapsed="false">
      <c r="A4996" s="250" t="n">
        <v>36378</v>
      </c>
      <c r="B4996" s="250" t="s">
        <v>9318</v>
      </c>
      <c r="C4996" s="250" t="s">
        <v>253</v>
      </c>
      <c r="D4996" s="250" t="s">
        <v>244</v>
      </c>
      <c r="E4996" s="251" t="s">
        <v>9319</v>
      </c>
      <c r="F4996" s="0" t="n">
        <v>16.93</v>
      </c>
    </row>
    <row r="4997" customFormat="false" ht="15" hidden="false" customHeight="false" outlineLevel="0" collapsed="false">
      <c r="A4997" s="250" t="n">
        <v>36379</v>
      </c>
      <c r="B4997" s="250" t="s">
        <v>9320</v>
      </c>
      <c r="C4997" s="250" t="s">
        <v>253</v>
      </c>
      <c r="D4997" s="250" t="s">
        <v>244</v>
      </c>
      <c r="E4997" s="251" t="s">
        <v>9321</v>
      </c>
      <c r="F4997" s="0" t="n">
        <v>4.77</v>
      </c>
    </row>
    <row r="4998" customFormat="false" ht="15" hidden="false" customHeight="false" outlineLevel="0" collapsed="false">
      <c r="A4998" s="250" t="n">
        <v>9859</v>
      </c>
      <c r="B4998" s="250" t="s">
        <v>9322</v>
      </c>
      <c r="C4998" s="250" t="s">
        <v>253</v>
      </c>
      <c r="D4998" s="250" t="s">
        <v>236</v>
      </c>
      <c r="E4998" s="251" t="s">
        <v>9323</v>
      </c>
      <c r="F4998" s="0" t="n">
        <v>2.97</v>
      </c>
    </row>
    <row r="4999" customFormat="false" ht="15" hidden="false" customHeight="false" outlineLevel="0" collapsed="false">
      <c r="A4999" s="250" t="n">
        <v>9838</v>
      </c>
      <c r="B4999" s="250" t="s">
        <v>9324</v>
      </c>
      <c r="C4999" s="250" t="s">
        <v>253</v>
      </c>
      <c r="D4999" s="250" t="s">
        <v>236</v>
      </c>
      <c r="E4999" s="251" t="s">
        <v>9325</v>
      </c>
      <c r="F4999" s="0" t="n">
        <v>4.21</v>
      </c>
    </row>
    <row r="5000" customFormat="false" ht="15" hidden="false" customHeight="false" outlineLevel="0" collapsed="false">
      <c r="A5000" s="250" t="n">
        <v>9837</v>
      </c>
      <c r="B5000" s="250" t="s">
        <v>9326</v>
      </c>
      <c r="C5000" s="250" t="s">
        <v>253</v>
      </c>
      <c r="D5000" s="250" t="s">
        <v>236</v>
      </c>
      <c r="E5000" s="251" t="s">
        <v>9327</v>
      </c>
      <c r="F5000" s="0" t="n">
        <v>5.51</v>
      </c>
    </row>
    <row r="5001" customFormat="false" ht="15" hidden="false" customHeight="false" outlineLevel="0" collapsed="false">
      <c r="A5001" s="250" t="n">
        <v>9833</v>
      </c>
      <c r="B5001" s="250" t="s">
        <v>9328</v>
      </c>
      <c r="C5001" s="250" t="s">
        <v>253</v>
      </c>
      <c r="D5001" s="250" t="s">
        <v>244</v>
      </c>
      <c r="E5001" s="251" t="s">
        <v>2859</v>
      </c>
      <c r="F5001" s="0" t="n">
        <v>8.17</v>
      </c>
    </row>
    <row r="5002" customFormat="false" ht="15" hidden="false" customHeight="false" outlineLevel="0" collapsed="false">
      <c r="A5002" s="250" t="n">
        <v>9830</v>
      </c>
      <c r="B5002" s="250" t="s">
        <v>9329</v>
      </c>
      <c r="C5002" s="250" t="s">
        <v>253</v>
      </c>
      <c r="D5002" s="250" t="s">
        <v>244</v>
      </c>
      <c r="E5002" s="251" t="s">
        <v>9330</v>
      </c>
      <c r="F5002" s="0" t="n">
        <v>13.13</v>
      </c>
    </row>
    <row r="5003" customFormat="false" ht="15" hidden="false" customHeight="false" outlineLevel="0" collapsed="false">
      <c r="A5003" s="250" t="n">
        <v>9834</v>
      </c>
      <c r="B5003" s="250" t="s">
        <v>9331</v>
      </c>
      <c r="C5003" s="250" t="s">
        <v>253</v>
      </c>
      <c r="D5003" s="250" t="s">
        <v>244</v>
      </c>
      <c r="E5003" s="251" t="s">
        <v>7668</v>
      </c>
      <c r="F5003" s="0" t="n">
        <v>18.39</v>
      </c>
    </row>
    <row r="5004" customFormat="false" ht="15" hidden="false" customHeight="false" outlineLevel="0" collapsed="false">
      <c r="A5004" s="250" t="n">
        <v>9863</v>
      </c>
      <c r="B5004" s="250" t="s">
        <v>9332</v>
      </c>
      <c r="C5004" s="250" t="s">
        <v>253</v>
      </c>
      <c r="D5004" s="250" t="s">
        <v>236</v>
      </c>
      <c r="E5004" s="251" t="s">
        <v>9333</v>
      </c>
      <c r="F5004" s="0" t="n">
        <v>8.11</v>
      </c>
    </row>
    <row r="5005" customFormat="false" ht="15" hidden="false" customHeight="false" outlineLevel="0" collapsed="false">
      <c r="A5005" s="250" t="n">
        <v>9860</v>
      </c>
      <c r="B5005" s="250" t="s">
        <v>9334</v>
      </c>
      <c r="C5005" s="250" t="s">
        <v>253</v>
      </c>
      <c r="D5005" s="250" t="s">
        <v>236</v>
      </c>
      <c r="E5005" s="251" t="s">
        <v>9335</v>
      </c>
      <c r="F5005" s="0" t="n">
        <v>13.28</v>
      </c>
    </row>
    <row r="5006" customFormat="false" ht="15" hidden="false" customHeight="false" outlineLevel="0" collapsed="false">
      <c r="A5006" s="250" t="n">
        <v>9862</v>
      </c>
      <c r="B5006" s="250" t="s">
        <v>9336</v>
      </c>
      <c r="C5006" s="250" t="s">
        <v>253</v>
      </c>
      <c r="D5006" s="250" t="s">
        <v>236</v>
      </c>
      <c r="E5006" s="251" t="s">
        <v>9337</v>
      </c>
      <c r="F5006" s="0" t="n">
        <v>25.64</v>
      </c>
    </row>
    <row r="5007" customFormat="false" ht="15" hidden="false" customHeight="false" outlineLevel="0" collapsed="false">
      <c r="A5007" s="250" t="n">
        <v>9861</v>
      </c>
      <c r="B5007" s="250" t="s">
        <v>9338</v>
      </c>
      <c r="C5007" s="250" t="s">
        <v>253</v>
      </c>
      <c r="D5007" s="250" t="s">
        <v>236</v>
      </c>
      <c r="E5007" s="251" t="s">
        <v>5501</v>
      </c>
      <c r="F5007" s="0" t="n">
        <v>5.98</v>
      </c>
    </row>
    <row r="5008" customFormat="false" ht="15" hidden="false" customHeight="false" outlineLevel="0" collapsed="false">
      <c r="A5008" s="250" t="n">
        <v>9856</v>
      </c>
      <c r="B5008" s="250" t="s">
        <v>9339</v>
      </c>
      <c r="C5008" s="250" t="s">
        <v>253</v>
      </c>
      <c r="D5008" s="250" t="s">
        <v>236</v>
      </c>
      <c r="E5008" s="251" t="s">
        <v>340</v>
      </c>
      <c r="F5008" s="0" t="n">
        <v>8.11</v>
      </c>
    </row>
    <row r="5009" customFormat="false" ht="15" hidden="false" customHeight="false" outlineLevel="0" collapsed="false">
      <c r="A5009" s="250" t="n">
        <v>9866</v>
      </c>
      <c r="B5009" s="250" t="s">
        <v>9340</v>
      </c>
      <c r="C5009" s="250" t="s">
        <v>253</v>
      </c>
      <c r="D5009" s="250" t="s">
        <v>236</v>
      </c>
      <c r="E5009" s="251" t="s">
        <v>9341</v>
      </c>
      <c r="F5009" s="0" t="n">
        <v>123.44</v>
      </c>
    </row>
    <row r="5010" customFormat="false" ht="15" hidden="false" customHeight="false" outlineLevel="0" collapsed="false">
      <c r="A5010" s="250" t="n">
        <v>9857</v>
      </c>
      <c r="B5010" s="250" t="s">
        <v>9342</v>
      </c>
      <c r="C5010" s="250" t="s">
        <v>253</v>
      </c>
      <c r="D5010" s="250" t="s">
        <v>236</v>
      </c>
      <c r="E5010" s="251" t="s">
        <v>9343</v>
      </c>
      <c r="F5010" s="0" t="n">
        <v>10.17</v>
      </c>
    </row>
    <row r="5011" customFormat="false" ht="15" hidden="false" customHeight="false" outlineLevel="0" collapsed="false">
      <c r="A5011" s="250" t="n">
        <v>9864</v>
      </c>
      <c r="B5011" s="250" t="s">
        <v>9344</v>
      </c>
      <c r="C5011" s="250" t="s">
        <v>253</v>
      </c>
      <c r="D5011" s="250" t="s">
        <v>236</v>
      </c>
      <c r="E5011" s="251" t="s">
        <v>4540</v>
      </c>
      <c r="F5011" s="0" t="n">
        <v>15.49</v>
      </c>
    </row>
    <row r="5012" customFormat="false" ht="15" hidden="false" customHeight="false" outlineLevel="0" collapsed="false">
      <c r="A5012" s="250" t="n">
        <v>9865</v>
      </c>
      <c r="B5012" s="250" t="s">
        <v>9345</v>
      </c>
      <c r="C5012" s="250" t="s">
        <v>253</v>
      </c>
      <c r="D5012" s="250" t="s">
        <v>236</v>
      </c>
      <c r="E5012" s="251" t="s">
        <v>9346</v>
      </c>
      <c r="F5012" s="0" t="n">
        <v>20.49</v>
      </c>
    </row>
    <row r="5013" customFormat="false" ht="15" hidden="false" customHeight="false" outlineLevel="0" collapsed="false">
      <c r="A5013" s="250" t="n">
        <v>9858</v>
      </c>
      <c r="B5013" s="250" t="s">
        <v>9347</v>
      </c>
      <c r="C5013" s="250" t="s">
        <v>253</v>
      </c>
      <c r="D5013" s="250" t="s">
        <v>236</v>
      </c>
      <c r="E5013" s="251" t="s">
        <v>9348</v>
      </c>
      <c r="F5013" s="0" t="n">
        <v>29.88</v>
      </c>
    </row>
    <row r="5014" customFormat="false" ht="15" hidden="false" customHeight="false" outlineLevel="0" collapsed="false">
      <c r="A5014" s="250" t="n">
        <v>9841</v>
      </c>
      <c r="B5014" s="250" t="s">
        <v>9349</v>
      </c>
      <c r="C5014" s="250" t="s">
        <v>253</v>
      </c>
      <c r="D5014" s="250" t="s">
        <v>236</v>
      </c>
      <c r="E5014" s="251" t="s">
        <v>9350</v>
      </c>
      <c r="F5014" s="0" t="n">
        <v>49.79</v>
      </c>
    </row>
    <row r="5015" customFormat="false" ht="15" hidden="false" customHeight="false" outlineLevel="0" collapsed="false">
      <c r="A5015" s="250" t="n">
        <v>9840</v>
      </c>
      <c r="B5015" s="250" t="s">
        <v>9351</v>
      </c>
      <c r="C5015" s="250" t="s">
        <v>253</v>
      </c>
      <c r="D5015" s="250" t="s">
        <v>236</v>
      </c>
      <c r="E5015" s="251" t="s">
        <v>9352</v>
      </c>
      <c r="F5015" s="0" t="n">
        <v>69.83</v>
      </c>
    </row>
    <row r="5016" customFormat="false" ht="15" hidden="false" customHeight="false" outlineLevel="0" collapsed="false">
      <c r="A5016" s="250" t="n">
        <v>20067</v>
      </c>
      <c r="B5016" s="250" t="s">
        <v>9353</v>
      </c>
      <c r="C5016" s="250" t="s">
        <v>253</v>
      </c>
      <c r="D5016" s="250" t="s">
        <v>236</v>
      </c>
      <c r="E5016" s="251" t="s">
        <v>6323</v>
      </c>
      <c r="F5016" s="0" t="n">
        <v>140.53</v>
      </c>
    </row>
    <row r="5017" customFormat="false" ht="15" hidden="false" customHeight="false" outlineLevel="0" collapsed="false">
      <c r="A5017" s="250" t="n">
        <v>20068</v>
      </c>
      <c r="B5017" s="250" t="s">
        <v>9354</v>
      </c>
      <c r="C5017" s="250" t="s">
        <v>253</v>
      </c>
      <c r="D5017" s="250" t="s">
        <v>236</v>
      </c>
      <c r="E5017" s="251" t="s">
        <v>5616</v>
      </c>
      <c r="F5017" s="0" t="n">
        <v>5.98</v>
      </c>
    </row>
    <row r="5018" customFormat="false" ht="15" hidden="false" customHeight="false" outlineLevel="0" collapsed="false">
      <c r="A5018" s="250" t="n">
        <v>9839</v>
      </c>
      <c r="B5018" s="250" t="s">
        <v>9355</v>
      </c>
      <c r="C5018" s="250" t="s">
        <v>253</v>
      </c>
      <c r="D5018" s="250" t="s">
        <v>236</v>
      </c>
      <c r="E5018" s="251" t="s">
        <v>9356</v>
      </c>
      <c r="F5018" s="0" t="n">
        <v>8.11</v>
      </c>
    </row>
    <row r="5019" customFormat="false" ht="15" hidden="false" customHeight="false" outlineLevel="0" collapsed="false">
      <c r="A5019" s="250" t="n">
        <v>9870</v>
      </c>
      <c r="B5019" s="250" t="s">
        <v>9357</v>
      </c>
      <c r="C5019" s="250" t="s">
        <v>253</v>
      </c>
      <c r="D5019" s="250" t="s">
        <v>236</v>
      </c>
      <c r="E5019" s="251" t="s">
        <v>9358</v>
      </c>
      <c r="F5019" s="0" t="n">
        <v>13.56</v>
      </c>
    </row>
    <row r="5020" customFormat="false" ht="15" hidden="false" customHeight="false" outlineLevel="0" collapsed="false">
      <c r="A5020" s="250" t="n">
        <v>9867</v>
      </c>
      <c r="B5020" s="250" t="s">
        <v>9359</v>
      </c>
      <c r="C5020" s="250" t="s">
        <v>253</v>
      </c>
      <c r="D5020" s="250" t="s">
        <v>236</v>
      </c>
      <c r="E5020" s="251" t="s">
        <v>9360</v>
      </c>
      <c r="F5020" s="0" t="n">
        <v>18.78</v>
      </c>
    </row>
    <row r="5021" customFormat="false" ht="15" hidden="false" customHeight="false" outlineLevel="0" collapsed="false">
      <c r="A5021" s="250" t="n">
        <v>9868</v>
      </c>
      <c r="B5021" s="250" t="s">
        <v>9361</v>
      </c>
      <c r="C5021" s="250" t="s">
        <v>253</v>
      </c>
      <c r="D5021" s="250" t="s">
        <v>233</v>
      </c>
      <c r="E5021" s="251" t="s">
        <v>1608</v>
      </c>
      <c r="F5021" s="0" t="n">
        <v>27.33</v>
      </c>
    </row>
    <row r="5022" customFormat="false" ht="15" hidden="false" customHeight="false" outlineLevel="0" collapsed="false">
      <c r="A5022" s="250" t="n">
        <v>9869</v>
      </c>
      <c r="B5022" s="250" t="s">
        <v>9362</v>
      </c>
      <c r="C5022" s="250" t="s">
        <v>253</v>
      </c>
      <c r="D5022" s="250" t="s">
        <v>236</v>
      </c>
      <c r="E5022" s="251" t="s">
        <v>5786</v>
      </c>
      <c r="F5022" s="0" t="n">
        <v>36.23</v>
      </c>
    </row>
    <row r="5023" customFormat="false" ht="15" hidden="false" customHeight="false" outlineLevel="0" collapsed="false">
      <c r="A5023" s="250" t="n">
        <v>9874</v>
      </c>
      <c r="B5023" s="250" t="s">
        <v>9363</v>
      </c>
      <c r="C5023" s="250" t="s">
        <v>253</v>
      </c>
      <c r="D5023" s="250" t="s">
        <v>236</v>
      </c>
      <c r="E5023" s="251" t="s">
        <v>9364</v>
      </c>
      <c r="F5023" s="0" t="n">
        <v>69.88</v>
      </c>
    </row>
    <row r="5024" customFormat="false" ht="15" hidden="false" customHeight="false" outlineLevel="0" collapsed="false">
      <c r="A5024" s="250" t="n">
        <v>9875</v>
      </c>
      <c r="B5024" s="250" t="s">
        <v>9365</v>
      </c>
      <c r="C5024" s="250" t="s">
        <v>253</v>
      </c>
      <c r="D5024" s="250" t="s">
        <v>236</v>
      </c>
      <c r="E5024" s="251" t="s">
        <v>1914</v>
      </c>
      <c r="F5024" s="0" t="n">
        <v>103.45</v>
      </c>
    </row>
    <row r="5025" customFormat="false" ht="15" hidden="false" customHeight="false" outlineLevel="0" collapsed="false">
      <c r="A5025" s="250" t="n">
        <v>9873</v>
      </c>
      <c r="B5025" s="250" t="s">
        <v>9366</v>
      </c>
      <c r="C5025" s="250" t="s">
        <v>253</v>
      </c>
      <c r="D5025" s="250" t="s">
        <v>236</v>
      </c>
      <c r="E5025" s="251" t="s">
        <v>6105</v>
      </c>
      <c r="F5025" s="0" t="n">
        <v>9</v>
      </c>
    </row>
    <row r="5026" customFormat="false" ht="15" hidden="false" customHeight="false" outlineLevel="0" collapsed="false">
      <c r="A5026" s="250" t="n">
        <v>9871</v>
      </c>
      <c r="B5026" s="250" t="s">
        <v>9367</v>
      </c>
      <c r="C5026" s="250" t="s">
        <v>253</v>
      </c>
      <c r="D5026" s="250" t="s">
        <v>236</v>
      </c>
      <c r="E5026" s="251" t="s">
        <v>9368</v>
      </c>
      <c r="F5026" s="0" t="n">
        <v>23.02</v>
      </c>
    </row>
    <row r="5027" customFormat="false" ht="15" hidden="false" customHeight="false" outlineLevel="0" collapsed="false">
      <c r="A5027" s="250" t="n">
        <v>9872</v>
      </c>
      <c r="B5027" s="250" t="s">
        <v>9369</v>
      </c>
      <c r="C5027" s="250" t="s">
        <v>253</v>
      </c>
      <c r="D5027" s="250" t="s">
        <v>236</v>
      </c>
      <c r="E5027" s="251" t="s">
        <v>9370</v>
      </c>
      <c r="F5027" s="0" t="n">
        <v>3.24</v>
      </c>
    </row>
    <row r="5028" customFormat="false" ht="15" hidden="false" customHeight="false" outlineLevel="0" collapsed="false">
      <c r="A5028" s="250" t="n">
        <v>7667</v>
      </c>
      <c r="B5028" s="250" t="s">
        <v>9371</v>
      </c>
      <c r="C5028" s="250" t="s">
        <v>253</v>
      </c>
      <c r="D5028" s="250" t="s">
        <v>244</v>
      </c>
      <c r="E5028" s="251" t="s">
        <v>9372</v>
      </c>
      <c r="F5028" s="0" t="n">
        <v>29.74</v>
      </c>
    </row>
    <row r="5029" customFormat="false" ht="15" hidden="false" customHeight="false" outlineLevel="0" collapsed="false">
      <c r="A5029" s="250" t="n">
        <v>7660</v>
      </c>
      <c r="B5029" s="250" t="s">
        <v>9373</v>
      </c>
      <c r="C5029" s="250" t="s">
        <v>253</v>
      </c>
      <c r="D5029" s="250" t="s">
        <v>244</v>
      </c>
      <c r="E5029" s="251" t="s">
        <v>9374</v>
      </c>
      <c r="F5029" s="0" t="n">
        <v>48.67</v>
      </c>
    </row>
    <row r="5030" customFormat="false" ht="15" hidden="false" customHeight="false" outlineLevel="0" collapsed="false">
      <c r="A5030" s="250" t="n">
        <v>7676</v>
      </c>
      <c r="B5030" s="250" t="s">
        <v>9375</v>
      </c>
      <c r="C5030" s="250" t="s">
        <v>253</v>
      </c>
      <c r="D5030" s="250" t="s">
        <v>244</v>
      </c>
      <c r="E5030" s="251" t="s">
        <v>9376</v>
      </c>
      <c r="F5030" s="0" t="n">
        <v>80.52</v>
      </c>
    </row>
    <row r="5031" customFormat="false" ht="15" hidden="false" customHeight="false" outlineLevel="0" collapsed="false">
      <c r="A5031" s="250" t="n">
        <v>12426</v>
      </c>
      <c r="B5031" s="250" t="s">
        <v>9377</v>
      </c>
      <c r="C5031" s="250" t="s">
        <v>232</v>
      </c>
      <c r="D5031" s="250" t="s">
        <v>244</v>
      </c>
      <c r="E5031" s="251" t="s">
        <v>9378</v>
      </c>
      <c r="F5031" s="0" t="n">
        <v>112.2</v>
      </c>
    </row>
    <row r="5032" customFormat="false" ht="15" hidden="false" customHeight="false" outlineLevel="0" collapsed="false">
      <c r="A5032" s="250" t="n">
        <v>12425</v>
      </c>
      <c r="B5032" s="250" t="s">
        <v>9379</v>
      </c>
      <c r="C5032" s="250" t="s">
        <v>232</v>
      </c>
      <c r="D5032" s="250" t="s">
        <v>244</v>
      </c>
      <c r="E5032" s="251" t="s">
        <v>9380</v>
      </c>
      <c r="F5032" s="0" t="n">
        <v>158.32</v>
      </c>
    </row>
    <row r="5033" customFormat="false" ht="15" hidden="false" customHeight="false" outlineLevel="0" collapsed="false">
      <c r="A5033" s="250" t="n">
        <v>12427</v>
      </c>
      <c r="B5033" s="250" t="s">
        <v>9381</v>
      </c>
      <c r="C5033" s="250" t="s">
        <v>232</v>
      </c>
      <c r="D5033" s="250" t="s">
        <v>244</v>
      </c>
      <c r="E5033" s="251" t="s">
        <v>9382</v>
      </c>
      <c r="F5033" s="0" t="n">
        <v>183.57</v>
      </c>
    </row>
    <row r="5034" customFormat="false" ht="15" hidden="false" customHeight="false" outlineLevel="0" collapsed="false">
      <c r="A5034" s="250" t="n">
        <v>12428</v>
      </c>
      <c r="B5034" s="250" t="s">
        <v>9383</v>
      </c>
      <c r="C5034" s="250" t="s">
        <v>232</v>
      </c>
      <c r="D5034" s="250" t="s">
        <v>244</v>
      </c>
      <c r="E5034" s="251" t="s">
        <v>9384</v>
      </c>
      <c r="F5034" s="0" t="n">
        <v>95.5</v>
      </c>
    </row>
    <row r="5035" customFormat="false" ht="15" hidden="false" customHeight="false" outlineLevel="0" collapsed="false">
      <c r="A5035" s="250" t="n">
        <v>12430</v>
      </c>
      <c r="B5035" s="250" t="s">
        <v>9385</v>
      </c>
      <c r="C5035" s="250" t="s">
        <v>232</v>
      </c>
      <c r="D5035" s="250" t="s">
        <v>244</v>
      </c>
      <c r="E5035" s="251" t="s">
        <v>9386</v>
      </c>
      <c r="F5035" s="0" t="n">
        <v>169.83</v>
      </c>
    </row>
    <row r="5036" customFormat="false" ht="15" hidden="false" customHeight="false" outlineLevel="0" collapsed="false">
      <c r="A5036" s="250" t="n">
        <v>12429</v>
      </c>
      <c r="B5036" s="250" t="s">
        <v>9387</v>
      </c>
      <c r="C5036" s="250" t="s">
        <v>232</v>
      </c>
      <c r="D5036" s="250" t="s">
        <v>244</v>
      </c>
      <c r="E5036" s="251" t="s">
        <v>9388</v>
      </c>
      <c r="F5036" s="0" t="n">
        <v>74.41</v>
      </c>
    </row>
    <row r="5037" customFormat="false" ht="15" hidden="false" customHeight="false" outlineLevel="0" collapsed="false">
      <c r="A5037" s="250" t="n">
        <v>12431</v>
      </c>
      <c r="B5037" s="250" t="s">
        <v>9389</v>
      </c>
      <c r="C5037" s="250" t="s">
        <v>232</v>
      </c>
      <c r="D5037" s="250" t="s">
        <v>244</v>
      </c>
      <c r="E5037" s="251" t="s">
        <v>9390</v>
      </c>
      <c r="F5037" s="0" t="n">
        <v>129.03</v>
      </c>
    </row>
    <row r="5038" customFormat="false" ht="15" hidden="false" customHeight="false" outlineLevel="0" collapsed="false">
      <c r="A5038" s="250" t="n">
        <v>12432</v>
      </c>
      <c r="B5038" s="250" t="s">
        <v>9391</v>
      </c>
      <c r="C5038" s="250" t="s">
        <v>232</v>
      </c>
      <c r="D5038" s="250" t="s">
        <v>244</v>
      </c>
      <c r="E5038" s="251" t="s">
        <v>9392</v>
      </c>
      <c r="F5038" s="0" t="n">
        <v>215.81</v>
      </c>
    </row>
    <row r="5039" customFormat="false" ht="15" hidden="false" customHeight="false" outlineLevel="0" collapsed="false">
      <c r="A5039" s="250" t="n">
        <v>12434</v>
      </c>
      <c r="B5039" s="250" t="s">
        <v>9393</v>
      </c>
      <c r="C5039" s="250" t="s">
        <v>232</v>
      </c>
      <c r="D5039" s="250" t="s">
        <v>244</v>
      </c>
      <c r="E5039" s="251" t="s">
        <v>9394</v>
      </c>
      <c r="F5039" s="0" t="n">
        <v>35.29</v>
      </c>
    </row>
    <row r="5040" customFormat="false" ht="15" hidden="false" customHeight="false" outlineLevel="0" collapsed="false">
      <c r="A5040" s="250" t="n">
        <v>12433</v>
      </c>
      <c r="B5040" s="250" t="s">
        <v>9395</v>
      </c>
      <c r="C5040" s="250" t="s">
        <v>232</v>
      </c>
      <c r="D5040" s="250" t="s">
        <v>244</v>
      </c>
      <c r="E5040" s="251" t="s">
        <v>9396</v>
      </c>
      <c r="F5040" s="0" t="n">
        <v>94.97</v>
      </c>
    </row>
    <row r="5041" customFormat="false" ht="15" hidden="false" customHeight="false" outlineLevel="0" collapsed="false">
      <c r="A5041" s="250" t="n">
        <v>12435</v>
      </c>
      <c r="B5041" s="250" t="s">
        <v>9397</v>
      </c>
      <c r="C5041" s="250" t="s">
        <v>232</v>
      </c>
      <c r="D5041" s="250" t="s">
        <v>244</v>
      </c>
      <c r="E5041" s="251" t="s">
        <v>9398</v>
      </c>
      <c r="F5041" s="0" t="n">
        <v>160.95</v>
      </c>
    </row>
    <row r="5042" customFormat="false" ht="15" hidden="false" customHeight="false" outlineLevel="0" collapsed="false">
      <c r="A5042" s="250" t="n">
        <v>12437</v>
      </c>
      <c r="B5042" s="250" t="s">
        <v>9399</v>
      </c>
      <c r="C5042" s="250" t="s">
        <v>232</v>
      </c>
      <c r="D5042" s="250" t="s">
        <v>244</v>
      </c>
      <c r="E5042" s="251" t="s">
        <v>9400</v>
      </c>
      <c r="F5042" s="0" t="n">
        <v>245.02</v>
      </c>
    </row>
    <row r="5043" customFormat="false" ht="15" hidden="false" customHeight="false" outlineLevel="0" collapsed="false">
      <c r="A5043" s="250" t="n">
        <v>12439</v>
      </c>
      <c r="B5043" s="250" t="s">
        <v>9401</v>
      </c>
      <c r="C5043" s="250" t="s">
        <v>232</v>
      </c>
      <c r="D5043" s="250" t="s">
        <v>244</v>
      </c>
      <c r="E5043" s="251" t="s">
        <v>9402</v>
      </c>
      <c r="F5043" s="0" t="n">
        <v>347.93</v>
      </c>
    </row>
    <row r="5044" customFormat="false" ht="15" hidden="false" customHeight="false" outlineLevel="0" collapsed="false">
      <c r="A5044" s="250" t="n">
        <v>12438</v>
      </c>
      <c r="B5044" s="250" t="s">
        <v>9403</v>
      </c>
      <c r="C5044" s="250" t="s">
        <v>232</v>
      </c>
      <c r="D5044" s="250" t="s">
        <v>244</v>
      </c>
      <c r="E5044" s="251" t="s">
        <v>9404</v>
      </c>
      <c r="F5044" s="0" t="n">
        <v>42.29</v>
      </c>
    </row>
    <row r="5045" customFormat="false" ht="15" hidden="false" customHeight="false" outlineLevel="0" collapsed="false">
      <c r="A5045" s="250" t="n">
        <v>12436</v>
      </c>
      <c r="B5045" s="250" t="s">
        <v>9405</v>
      </c>
      <c r="C5045" s="250" t="s">
        <v>232</v>
      </c>
      <c r="D5045" s="250" t="s">
        <v>244</v>
      </c>
      <c r="E5045" s="251" t="s">
        <v>9406</v>
      </c>
      <c r="F5045" s="0" t="n">
        <v>12.53</v>
      </c>
    </row>
    <row r="5046" customFormat="false" ht="15" hidden="false" customHeight="false" outlineLevel="0" collapsed="false">
      <c r="A5046" s="250" t="n">
        <v>36357</v>
      </c>
      <c r="B5046" s="250" t="s">
        <v>9407</v>
      </c>
      <c r="C5046" s="250" t="s">
        <v>232</v>
      </c>
      <c r="D5046" s="250" t="s">
        <v>244</v>
      </c>
      <c r="E5046" s="251" t="s">
        <v>9408</v>
      </c>
      <c r="F5046" s="0" t="n">
        <v>26.02</v>
      </c>
    </row>
    <row r="5047" customFormat="false" ht="15" hidden="false" customHeight="false" outlineLevel="0" collapsed="false">
      <c r="A5047" s="250" t="n">
        <v>12424</v>
      </c>
      <c r="B5047" s="250" t="s">
        <v>9409</v>
      </c>
      <c r="C5047" s="250" t="s">
        <v>232</v>
      </c>
      <c r="D5047" s="250" t="s">
        <v>244</v>
      </c>
      <c r="E5047" s="251" t="s">
        <v>9410</v>
      </c>
      <c r="F5047" s="0" t="n">
        <v>50.73</v>
      </c>
    </row>
    <row r="5048" customFormat="false" ht="15" hidden="false" customHeight="false" outlineLevel="0" collapsed="false">
      <c r="A5048" s="250" t="n">
        <v>12440</v>
      </c>
      <c r="B5048" s="250" t="s">
        <v>9411</v>
      </c>
      <c r="C5048" s="250" t="s">
        <v>232</v>
      </c>
      <c r="D5048" s="250" t="s">
        <v>244</v>
      </c>
      <c r="E5048" s="251" t="s">
        <v>9412</v>
      </c>
      <c r="F5048" s="0" t="n">
        <v>15.46</v>
      </c>
    </row>
    <row r="5049" customFormat="false" ht="15" hidden="false" customHeight="false" outlineLevel="0" collapsed="false">
      <c r="A5049" s="250" t="n">
        <v>9884</v>
      </c>
      <c r="B5049" s="250" t="s">
        <v>9413</v>
      </c>
      <c r="C5049" s="250" t="s">
        <v>232</v>
      </c>
      <c r="D5049" s="250" t="s">
        <v>244</v>
      </c>
      <c r="E5049" s="251" t="s">
        <v>9414</v>
      </c>
      <c r="F5049" s="0" t="n">
        <v>30.36</v>
      </c>
    </row>
    <row r="5050" customFormat="false" ht="15" hidden="false" customHeight="false" outlineLevel="0" collapsed="false">
      <c r="A5050" s="250" t="n">
        <v>9888</v>
      </c>
      <c r="B5050" s="250" t="s">
        <v>9415</v>
      </c>
      <c r="C5050" s="250" t="s">
        <v>232</v>
      </c>
      <c r="D5050" s="250" t="s">
        <v>244</v>
      </c>
      <c r="E5050" s="251" t="s">
        <v>9416</v>
      </c>
      <c r="F5050" s="0" t="n">
        <v>63.44</v>
      </c>
    </row>
    <row r="5051" customFormat="false" ht="15" hidden="false" customHeight="false" outlineLevel="0" collapsed="false">
      <c r="A5051" s="250" t="n">
        <v>9883</v>
      </c>
      <c r="B5051" s="250" t="s">
        <v>9417</v>
      </c>
      <c r="C5051" s="250" t="s">
        <v>232</v>
      </c>
      <c r="D5051" s="250" t="s">
        <v>244</v>
      </c>
      <c r="E5051" s="251" t="s">
        <v>9418</v>
      </c>
      <c r="F5051" s="0" t="n">
        <v>19.01</v>
      </c>
    </row>
    <row r="5052" customFormat="false" ht="15" hidden="false" customHeight="false" outlineLevel="0" collapsed="false">
      <c r="A5052" s="250" t="n">
        <v>9886</v>
      </c>
      <c r="B5052" s="250" t="s">
        <v>9419</v>
      </c>
      <c r="C5052" s="250" t="s">
        <v>232</v>
      </c>
      <c r="D5052" s="250" t="s">
        <v>244</v>
      </c>
      <c r="E5052" s="251" t="s">
        <v>9420</v>
      </c>
      <c r="F5052" s="0" t="n">
        <v>38.32</v>
      </c>
    </row>
    <row r="5053" customFormat="false" ht="15" hidden="false" customHeight="false" outlineLevel="0" collapsed="false">
      <c r="A5053" s="250" t="n">
        <v>9889</v>
      </c>
      <c r="B5053" s="250" t="s">
        <v>9421</v>
      </c>
      <c r="C5053" s="250" t="s">
        <v>232</v>
      </c>
      <c r="D5053" s="250" t="s">
        <v>244</v>
      </c>
      <c r="E5053" s="251" t="s">
        <v>9422</v>
      </c>
      <c r="F5053" s="0" t="n">
        <v>6.74</v>
      </c>
    </row>
    <row r="5054" customFormat="false" ht="15" hidden="false" customHeight="false" outlineLevel="0" collapsed="false">
      <c r="A5054" s="250" t="n">
        <v>9887</v>
      </c>
      <c r="B5054" s="250" t="s">
        <v>9423</v>
      </c>
      <c r="C5054" s="250" t="s">
        <v>232</v>
      </c>
      <c r="D5054" s="250" t="s">
        <v>244</v>
      </c>
      <c r="E5054" s="251" t="s">
        <v>9424</v>
      </c>
      <c r="F5054" s="0" t="n">
        <v>5.52</v>
      </c>
    </row>
    <row r="5055" customFormat="false" ht="15" hidden="false" customHeight="false" outlineLevel="0" collapsed="false">
      <c r="A5055" s="250" t="n">
        <v>9885</v>
      </c>
      <c r="B5055" s="250" t="s">
        <v>9425</v>
      </c>
      <c r="C5055" s="250" t="s">
        <v>232</v>
      </c>
      <c r="D5055" s="250" t="s">
        <v>244</v>
      </c>
      <c r="E5055" s="251" t="s">
        <v>3178</v>
      </c>
      <c r="F5055" s="0" t="n">
        <v>7.97</v>
      </c>
    </row>
    <row r="5056" customFormat="false" ht="15" hidden="false" customHeight="false" outlineLevel="0" collapsed="false">
      <c r="A5056" s="250" t="n">
        <v>9890</v>
      </c>
      <c r="B5056" s="250" t="s">
        <v>9426</v>
      </c>
      <c r="C5056" s="250" t="s">
        <v>232</v>
      </c>
      <c r="D5056" s="250" t="s">
        <v>244</v>
      </c>
      <c r="E5056" s="251" t="s">
        <v>9427</v>
      </c>
      <c r="F5056" s="0" t="n">
        <v>8.91</v>
      </c>
    </row>
    <row r="5057" customFormat="false" ht="15" hidden="false" customHeight="false" outlineLevel="0" collapsed="false">
      <c r="A5057" s="250" t="n">
        <v>9891</v>
      </c>
      <c r="B5057" s="250" t="s">
        <v>9428</v>
      </c>
      <c r="C5057" s="250" t="s">
        <v>232</v>
      </c>
      <c r="D5057" s="250" t="s">
        <v>244</v>
      </c>
      <c r="E5057" s="251" t="s">
        <v>9429</v>
      </c>
      <c r="F5057" s="0" t="n">
        <v>4.77</v>
      </c>
    </row>
    <row r="5058" customFormat="false" ht="15" hidden="false" customHeight="false" outlineLevel="0" collapsed="false">
      <c r="A5058" s="250" t="n">
        <v>39292</v>
      </c>
      <c r="B5058" s="250" t="s">
        <v>9430</v>
      </c>
      <c r="C5058" s="250" t="s">
        <v>232</v>
      </c>
      <c r="D5058" s="250" t="s">
        <v>244</v>
      </c>
      <c r="E5058" s="251" t="s">
        <v>9431</v>
      </c>
      <c r="F5058" s="0" t="n">
        <v>24.81</v>
      </c>
    </row>
    <row r="5059" customFormat="false" ht="15" hidden="false" customHeight="false" outlineLevel="0" collapsed="false">
      <c r="A5059" s="250" t="n">
        <v>39293</v>
      </c>
      <c r="B5059" s="250" t="s">
        <v>9432</v>
      </c>
      <c r="C5059" s="250" t="s">
        <v>232</v>
      </c>
      <c r="D5059" s="250" t="s">
        <v>244</v>
      </c>
      <c r="E5059" s="251" t="s">
        <v>9433</v>
      </c>
      <c r="F5059" s="0" t="n">
        <v>48.64</v>
      </c>
    </row>
    <row r="5060" customFormat="false" ht="15" hidden="false" customHeight="false" outlineLevel="0" collapsed="false">
      <c r="A5060" s="250" t="n">
        <v>39294</v>
      </c>
      <c r="B5060" s="250" t="s">
        <v>9434</v>
      </c>
      <c r="C5060" s="250" t="s">
        <v>232</v>
      </c>
      <c r="D5060" s="250" t="s">
        <v>244</v>
      </c>
      <c r="E5060" s="251" t="s">
        <v>9433</v>
      </c>
      <c r="F5060" s="0" t="n">
        <v>31.22</v>
      </c>
    </row>
    <row r="5061" customFormat="false" ht="15" hidden="false" customHeight="false" outlineLevel="0" collapsed="false">
      <c r="A5061" s="250" t="n">
        <v>39295</v>
      </c>
      <c r="B5061" s="250" t="s">
        <v>9435</v>
      </c>
      <c r="C5061" s="250" t="s">
        <v>232</v>
      </c>
      <c r="D5061" s="250" t="s">
        <v>244</v>
      </c>
      <c r="E5061" s="251" t="s">
        <v>9436</v>
      </c>
      <c r="F5061" s="0" t="n">
        <v>22.03</v>
      </c>
    </row>
    <row r="5062" customFormat="false" ht="15" hidden="false" customHeight="false" outlineLevel="0" collapsed="false">
      <c r="A5062" s="250" t="n">
        <v>36313</v>
      </c>
      <c r="B5062" s="250" t="s">
        <v>9437</v>
      </c>
      <c r="C5062" s="250" t="s">
        <v>232</v>
      </c>
      <c r="D5062" s="250" t="s">
        <v>244</v>
      </c>
      <c r="E5062" s="251" t="s">
        <v>9438</v>
      </c>
      <c r="F5062" s="0" t="n">
        <v>17.71</v>
      </c>
    </row>
    <row r="5063" customFormat="false" ht="15" hidden="false" customHeight="false" outlineLevel="0" collapsed="false">
      <c r="A5063" s="250" t="n">
        <v>36316</v>
      </c>
      <c r="B5063" s="250" t="s">
        <v>9439</v>
      </c>
      <c r="C5063" s="250" t="s">
        <v>232</v>
      </c>
      <c r="D5063" s="250" t="s">
        <v>244</v>
      </c>
      <c r="E5063" s="251" t="s">
        <v>9440</v>
      </c>
      <c r="F5063" s="0" t="n">
        <v>4.76</v>
      </c>
    </row>
    <row r="5064" customFormat="false" ht="15" hidden="false" customHeight="false" outlineLevel="0" collapsed="false">
      <c r="A5064" s="250" t="n">
        <v>64</v>
      </c>
      <c r="B5064" s="250" t="s">
        <v>9441</v>
      </c>
      <c r="C5064" s="250" t="s">
        <v>232</v>
      </c>
      <c r="D5064" s="250" t="s">
        <v>244</v>
      </c>
      <c r="E5064" s="251" t="s">
        <v>9442</v>
      </c>
      <c r="F5064" s="0" t="n">
        <v>13.08</v>
      </c>
    </row>
    <row r="5065" customFormat="false" ht="15" hidden="false" customHeight="false" outlineLevel="0" collapsed="false">
      <c r="A5065" s="250" t="n">
        <v>37423</v>
      </c>
      <c r="B5065" s="250" t="s">
        <v>9443</v>
      </c>
      <c r="C5065" s="250" t="s">
        <v>232</v>
      </c>
      <c r="D5065" s="250" t="s">
        <v>244</v>
      </c>
      <c r="E5065" s="251" t="s">
        <v>9444</v>
      </c>
      <c r="F5065" s="0" t="n">
        <v>62.9</v>
      </c>
    </row>
    <row r="5066" customFormat="false" ht="15" hidden="false" customHeight="false" outlineLevel="0" collapsed="false">
      <c r="A5066" s="250" t="n">
        <v>39296</v>
      </c>
      <c r="B5066" s="250" t="s">
        <v>9445</v>
      </c>
      <c r="C5066" s="250" t="s">
        <v>232</v>
      </c>
      <c r="D5066" s="250" t="s">
        <v>244</v>
      </c>
      <c r="E5066" s="251" t="s">
        <v>9446</v>
      </c>
      <c r="F5066" s="0" t="n">
        <v>75.94</v>
      </c>
    </row>
    <row r="5067" customFormat="false" ht="15" hidden="false" customHeight="false" outlineLevel="0" collapsed="false">
      <c r="A5067" s="250" t="n">
        <v>39297</v>
      </c>
      <c r="B5067" s="250" t="s">
        <v>9447</v>
      </c>
      <c r="C5067" s="250" t="s">
        <v>232</v>
      </c>
      <c r="D5067" s="250" t="s">
        <v>244</v>
      </c>
      <c r="E5067" s="251" t="s">
        <v>1521</v>
      </c>
      <c r="F5067" s="0" t="n">
        <v>109.21</v>
      </c>
    </row>
    <row r="5068" customFormat="false" ht="15" hidden="false" customHeight="false" outlineLevel="0" collapsed="false">
      <c r="A5068" s="250" t="n">
        <v>39298</v>
      </c>
      <c r="B5068" s="250" t="s">
        <v>9448</v>
      </c>
      <c r="C5068" s="250" t="s">
        <v>232</v>
      </c>
      <c r="D5068" s="250" t="s">
        <v>244</v>
      </c>
      <c r="E5068" s="251" t="s">
        <v>460</v>
      </c>
      <c r="F5068" s="0" t="n">
        <v>114.5</v>
      </c>
    </row>
    <row r="5069" customFormat="false" ht="15" hidden="false" customHeight="false" outlineLevel="0" collapsed="false">
      <c r="A5069" s="250" t="n">
        <v>39299</v>
      </c>
      <c r="B5069" s="250" t="s">
        <v>9449</v>
      </c>
      <c r="C5069" s="250" t="s">
        <v>232</v>
      </c>
      <c r="D5069" s="250" t="s">
        <v>244</v>
      </c>
      <c r="E5069" s="251" t="s">
        <v>9450</v>
      </c>
      <c r="F5069" s="0" t="n">
        <v>22.21</v>
      </c>
    </row>
    <row r="5070" customFormat="false" ht="15" hidden="false" customHeight="false" outlineLevel="0" collapsed="false">
      <c r="A5070" s="250" t="n">
        <v>9892</v>
      </c>
      <c r="B5070" s="250" t="s">
        <v>9451</v>
      </c>
      <c r="C5070" s="250" t="s">
        <v>232</v>
      </c>
      <c r="D5070" s="250" t="s">
        <v>236</v>
      </c>
      <c r="E5070" s="251" t="s">
        <v>556</v>
      </c>
      <c r="F5070" s="0" t="n">
        <v>45.14</v>
      </c>
    </row>
    <row r="5071" customFormat="false" ht="15" hidden="false" customHeight="false" outlineLevel="0" collapsed="false">
      <c r="A5071" s="250" t="n">
        <v>9893</v>
      </c>
      <c r="B5071" s="250" t="s">
        <v>9452</v>
      </c>
      <c r="C5071" s="250" t="s">
        <v>232</v>
      </c>
      <c r="D5071" s="250" t="s">
        <v>236</v>
      </c>
      <c r="E5071" s="251" t="s">
        <v>9453</v>
      </c>
      <c r="F5071" s="0" t="n">
        <v>7.75</v>
      </c>
    </row>
    <row r="5072" customFormat="false" ht="15" hidden="false" customHeight="false" outlineLevel="0" collapsed="false">
      <c r="A5072" s="250" t="n">
        <v>9901</v>
      </c>
      <c r="B5072" s="250" t="s">
        <v>9454</v>
      </c>
      <c r="C5072" s="250" t="s">
        <v>232</v>
      </c>
      <c r="D5072" s="250" t="s">
        <v>236</v>
      </c>
      <c r="E5072" s="251" t="s">
        <v>3409</v>
      </c>
      <c r="F5072" s="0" t="n">
        <v>9.67</v>
      </c>
    </row>
    <row r="5073" customFormat="false" ht="15" hidden="false" customHeight="false" outlineLevel="0" collapsed="false">
      <c r="A5073" s="250" t="n">
        <v>9896</v>
      </c>
      <c r="B5073" s="250" t="s">
        <v>9455</v>
      </c>
      <c r="C5073" s="250" t="s">
        <v>232</v>
      </c>
      <c r="D5073" s="250" t="s">
        <v>236</v>
      </c>
      <c r="E5073" s="251" t="s">
        <v>9456</v>
      </c>
      <c r="F5073" s="0" t="n">
        <v>12.68</v>
      </c>
    </row>
    <row r="5074" customFormat="false" ht="15" hidden="false" customHeight="false" outlineLevel="0" collapsed="false">
      <c r="A5074" s="250" t="n">
        <v>9900</v>
      </c>
      <c r="B5074" s="250" t="s">
        <v>9457</v>
      </c>
      <c r="C5074" s="250" t="s">
        <v>232</v>
      </c>
      <c r="D5074" s="250" t="s">
        <v>236</v>
      </c>
      <c r="E5074" s="251" t="s">
        <v>6949</v>
      </c>
      <c r="F5074" s="0" t="n">
        <v>53.04</v>
      </c>
    </row>
    <row r="5075" customFormat="false" ht="15" hidden="false" customHeight="false" outlineLevel="0" collapsed="false">
      <c r="A5075" s="250" t="n">
        <v>9898</v>
      </c>
      <c r="B5075" s="250" t="s">
        <v>9458</v>
      </c>
      <c r="C5075" s="250" t="s">
        <v>232</v>
      </c>
      <c r="D5075" s="250" t="s">
        <v>236</v>
      </c>
      <c r="E5075" s="251" t="s">
        <v>9459</v>
      </c>
      <c r="F5075" s="0" t="n">
        <v>1.95</v>
      </c>
    </row>
    <row r="5076" customFormat="false" ht="15" hidden="false" customHeight="false" outlineLevel="0" collapsed="false">
      <c r="A5076" s="250" t="n">
        <v>9899</v>
      </c>
      <c r="B5076" s="250" t="s">
        <v>9460</v>
      </c>
      <c r="C5076" s="250" t="s">
        <v>232</v>
      </c>
      <c r="D5076" s="250" t="s">
        <v>236</v>
      </c>
      <c r="E5076" s="251" t="s">
        <v>9461</v>
      </c>
      <c r="F5076" s="0" t="n">
        <v>2.5</v>
      </c>
    </row>
    <row r="5077" customFormat="false" ht="15" hidden="false" customHeight="false" outlineLevel="0" collapsed="false">
      <c r="A5077" s="250" t="n">
        <v>9902</v>
      </c>
      <c r="B5077" s="250" t="s">
        <v>9462</v>
      </c>
      <c r="C5077" s="250" t="s">
        <v>232</v>
      </c>
      <c r="D5077" s="250" t="s">
        <v>236</v>
      </c>
      <c r="E5077" s="251" t="s">
        <v>9463</v>
      </c>
      <c r="F5077" s="0" t="n">
        <v>5.61</v>
      </c>
    </row>
    <row r="5078" customFormat="false" ht="15" hidden="false" customHeight="false" outlineLevel="0" collapsed="false">
      <c r="A5078" s="250" t="n">
        <v>9908</v>
      </c>
      <c r="B5078" s="250" t="s">
        <v>9464</v>
      </c>
      <c r="C5078" s="250" t="s">
        <v>232</v>
      </c>
      <c r="D5078" s="250" t="s">
        <v>236</v>
      </c>
      <c r="E5078" s="251" t="s">
        <v>9465</v>
      </c>
      <c r="F5078" s="0" t="n">
        <v>8.17</v>
      </c>
    </row>
    <row r="5079" customFormat="false" ht="15" hidden="false" customHeight="false" outlineLevel="0" collapsed="false">
      <c r="A5079" s="250" t="n">
        <v>9905</v>
      </c>
      <c r="B5079" s="250" t="s">
        <v>9466</v>
      </c>
      <c r="C5079" s="250" t="s">
        <v>232</v>
      </c>
      <c r="D5079" s="250" t="s">
        <v>236</v>
      </c>
      <c r="E5079" s="251" t="s">
        <v>9467</v>
      </c>
      <c r="F5079" s="0" t="n">
        <v>9.36</v>
      </c>
    </row>
    <row r="5080" customFormat="false" ht="15" hidden="false" customHeight="false" outlineLevel="0" collapsed="false">
      <c r="A5080" s="250" t="n">
        <v>9906</v>
      </c>
      <c r="B5080" s="250" t="s">
        <v>9468</v>
      </c>
      <c r="C5080" s="250" t="s">
        <v>232</v>
      </c>
      <c r="D5080" s="250" t="s">
        <v>236</v>
      </c>
      <c r="E5080" s="251" t="s">
        <v>673</v>
      </c>
      <c r="F5080" s="0" t="n">
        <v>15.79</v>
      </c>
    </row>
    <row r="5081" customFormat="false" ht="15" hidden="false" customHeight="false" outlineLevel="0" collapsed="false">
      <c r="A5081" s="250" t="n">
        <v>9895</v>
      </c>
      <c r="B5081" s="250" t="s">
        <v>9469</v>
      </c>
      <c r="C5081" s="250" t="s">
        <v>232</v>
      </c>
      <c r="D5081" s="250" t="s">
        <v>236</v>
      </c>
      <c r="E5081" s="251" t="s">
        <v>5700</v>
      </c>
      <c r="F5081" s="0" t="n">
        <v>26.46</v>
      </c>
    </row>
    <row r="5082" customFormat="false" ht="15" hidden="false" customHeight="false" outlineLevel="0" collapsed="false">
      <c r="A5082" s="250" t="n">
        <v>9894</v>
      </c>
      <c r="B5082" s="250" t="s">
        <v>9470</v>
      </c>
      <c r="C5082" s="250" t="s">
        <v>232</v>
      </c>
      <c r="D5082" s="250" t="s">
        <v>236</v>
      </c>
      <c r="E5082" s="251" t="s">
        <v>4954</v>
      </c>
      <c r="F5082" s="0" t="n">
        <v>33.06</v>
      </c>
    </row>
    <row r="5083" customFormat="false" ht="15" hidden="false" customHeight="false" outlineLevel="0" collapsed="false">
      <c r="A5083" s="250" t="n">
        <v>9897</v>
      </c>
      <c r="B5083" s="250" t="s">
        <v>9471</v>
      </c>
      <c r="C5083" s="250" t="s">
        <v>232</v>
      </c>
      <c r="D5083" s="250" t="s">
        <v>236</v>
      </c>
      <c r="E5083" s="251" t="s">
        <v>9472</v>
      </c>
      <c r="F5083" s="0" t="n">
        <v>1530.77</v>
      </c>
    </row>
    <row r="5084" customFormat="false" ht="15" hidden="false" customHeight="false" outlineLevel="0" collapsed="false">
      <c r="A5084" s="250" t="n">
        <v>9910</v>
      </c>
      <c r="B5084" s="250" t="s">
        <v>9473</v>
      </c>
      <c r="C5084" s="250" t="s">
        <v>232</v>
      </c>
      <c r="D5084" s="250" t="s">
        <v>236</v>
      </c>
      <c r="E5084" s="251" t="s">
        <v>9474</v>
      </c>
      <c r="F5084" s="0" t="n">
        <v>1951.37</v>
      </c>
    </row>
    <row r="5085" customFormat="false" ht="15" hidden="false" customHeight="false" outlineLevel="0" collapsed="false">
      <c r="A5085" s="250" t="n">
        <v>9909</v>
      </c>
      <c r="B5085" s="250" t="s">
        <v>9475</v>
      </c>
      <c r="C5085" s="250" t="s">
        <v>232</v>
      </c>
      <c r="D5085" s="250" t="s">
        <v>236</v>
      </c>
      <c r="E5085" s="251" t="s">
        <v>9476</v>
      </c>
      <c r="F5085" s="0" t="n">
        <v>1973.67</v>
      </c>
    </row>
    <row r="5086" customFormat="false" ht="15" hidden="false" customHeight="false" outlineLevel="0" collapsed="false">
      <c r="A5086" s="250" t="n">
        <v>9907</v>
      </c>
      <c r="B5086" s="250" t="s">
        <v>9477</v>
      </c>
      <c r="C5086" s="250" t="s">
        <v>232</v>
      </c>
      <c r="D5086" s="250" t="s">
        <v>236</v>
      </c>
      <c r="E5086" s="251" t="s">
        <v>9478</v>
      </c>
      <c r="F5086" s="0" t="n">
        <v>27.28</v>
      </c>
    </row>
    <row r="5087" customFormat="false" ht="15" hidden="false" customHeight="false" outlineLevel="0" collapsed="false">
      <c r="A5087" s="250" t="n">
        <v>20973</v>
      </c>
      <c r="B5087" s="250" t="s">
        <v>9479</v>
      </c>
      <c r="C5087" s="250" t="s">
        <v>232</v>
      </c>
      <c r="D5087" s="250" t="s">
        <v>244</v>
      </c>
      <c r="E5087" s="251" t="s">
        <v>9480</v>
      </c>
      <c r="F5087" s="0" t="n">
        <v>37.47</v>
      </c>
    </row>
    <row r="5088" customFormat="false" ht="15" hidden="false" customHeight="false" outlineLevel="0" collapsed="false">
      <c r="A5088" s="250" t="n">
        <v>20974</v>
      </c>
      <c r="B5088" s="250" t="s">
        <v>9481</v>
      </c>
      <c r="C5088" s="250" t="s">
        <v>232</v>
      </c>
      <c r="D5088" s="250" t="s">
        <v>244</v>
      </c>
      <c r="E5088" s="251" t="s">
        <v>9482</v>
      </c>
      <c r="F5088" s="0" t="n">
        <v>155.55</v>
      </c>
    </row>
    <row r="5089" customFormat="false" ht="15" hidden="false" customHeight="false" outlineLevel="0" collapsed="false">
      <c r="A5089" s="250" t="n">
        <v>37989</v>
      </c>
      <c r="B5089" s="250" t="s">
        <v>9483</v>
      </c>
      <c r="C5089" s="250" t="s">
        <v>232</v>
      </c>
      <c r="D5089" s="250" t="s">
        <v>244</v>
      </c>
      <c r="E5089" s="251" t="s">
        <v>5357</v>
      </c>
      <c r="F5089" s="0" t="n">
        <v>99.84</v>
      </c>
    </row>
    <row r="5090" customFormat="false" ht="15" hidden="false" customHeight="false" outlineLevel="0" collapsed="false">
      <c r="A5090" s="250" t="n">
        <v>37990</v>
      </c>
      <c r="B5090" s="250" t="s">
        <v>9484</v>
      </c>
      <c r="C5090" s="250" t="s">
        <v>232</v>
      </c>
      <c r="D5090" s="250" t="s">
        <v>244</v>
      </c>
      <c r="E5090" s="251" t="s">
        <v>1144</v>
      </c>
      <c r="F5090" s="0" t="n">
        <v>33.44</v>
      </c>
    </row>
    <row r="5091" customFormat="false" ht="15" hidden="false" customHeight="false" outlineLevel="0" collapsed="false">
      <c r="A5091" s="250" t="n">
        <v>37991</v>
      </c>
      <c r="B5091" s="250" t="s">
        <v>9485</v>
      </c>
      <c r="C5091" s="250" t="s">
        <v>232</v>
      </c>
      <c r="D5091" s="250" t="s">
        <v>244</v>
      </c>
      <c r="E5091" s="251" t="s">
        <v>8264</v>
      </c>
      <c r="F5091" s="0" t="n">
        <v>251.54</v>
      </c>
    </row>
    <row r="5092" customFormat="false" ht="15" hidden="false" customHeight="false" outlineLevel="0" collapsed="false">
      <c r="A5092" s="250" t="n">
        <v>37992</v>
      </c>
      <c r="B5092" s="250" t="s">
        <v>9486</v>
      </c>
      <c r="C5092" s="250" t="s">
        <v>232</v>
      </c>
      <c r="D5092" s="250" t="s">
        <v>244</v>
      </c>
      <c r="E5092" s="251" t="s">
        <v>9487</v>
      </c>
      <c r="F5092" s="0" t="n">
        <v>428.07</v>
      </c>
    </row>
    <row r="5093" customFormat="false" ht="15" hidden="false" customHeight="false" outlineLevel="0" collapsed="false">
      <c r="A5093" s="250" t="n">
        <v>37993</v>
      </c>
      <c r="B5093" s="250" t="s">
        <v>9488</v>
      </c>
      <c r="C5093" s="250" t="s">
        <v>232</v>
      </c>
      <c r="D5093" s="250" t="s">
        <v>244</v>
      </c>
      <c r="E5093" s="251" t="s">
        <v>9489</v>
      </c>
      <c r="F5093" s="0" t="n">
        <v>88.04</v>
      </c>
    </row>
    <row r="5094" customFormat="false" ht="15" hidden="false" customHeight="false" outlineLevel="0" collapsed="false">
      <c r="A5094" s="250" t="n">
        <v>37994</v>
      </c>
      <c r="B5094" s="250" t="s">
        <v>9490</v>
      </c>
      <c r="C5094" s="250" t="s">
        <v>232</v>
      </c>
      <c r="D5094" s="250" t="s">
        <v>244</v>
      </c>
      <c r="E5094" s="251" t="s">
        <v>2288</v>
      </c>
      <c r="F5094" s="0" t="n">
        <v>28.69</v>
      </c>
    </row>
    <row r="5095" customFormat="false" ht="15" hidden="false" customHeight="false" outlineLevel="0" collapsed="false">
      <c r="A5095" s="250" t="n">
        <v>37995</v>
      </c>
      <c r="B5095" s="250" t="s">
        <v>9491</v>
      </c>
      <c r="C5095" s="250" t="s">
        <v>232</v>
      </c>
      <c r="D5095" s="250" t="s">
        <v>244</v>
      </c>
      <c r="E5095" s="251" t="s">
        <v>9492</v>
      </c>
      <c r="F5095" s="0" t="n">
        <v>56.04</v>
      </c>
    </row>
    <row r="5096" customFormat="false" ht="15" hidden="false" customHeight="false" outlineLevel="0" collapsed="false">
      <c r="A5096" s="250" t="n">
        <v>37996</v>
      </c>
      <c r="B5096" s="250" t="s">
        <v>9493</v>
      </c>
      <c r="C5096" s="250" t="s">
        <v>232</v>
      </c>
      <c r="D5096" s="250" t="s">
        <v>244</v>
      </c>
      <c r="E5096" s="251" t="s">
        <v>9494</v>
      </c>
      <c r="F5096" s="0" t="n">
        <v>173.45</v>
      </c>
    </row>
    <row r="5097" customFormat="false" ht="15" hidden="false" customHeight="false" outlineLevel="0" collapsed="false">
      <c r="A5097" s="250" t="n">
        <v>13883</v>
      </c>
      <c r="B5097" s="250" t="s">
        <v>9495</v>
      </c>
      <c r="C5097" s="250" t="s">
        <v>232</v>
      </c>
      <c r="D5097" s="250" t="s">
        <v>244</v>
      </c>
      <c r="E5097" s="251" t="s">
        <v>9496</v>
      </c>
      <c r="F5097" s="0" t="n">
        <v>140.08</v>
      </c>
    </row>
    <row r="5098" customFormat="false" ht="15" hidden="false" customHeight="false" outlineLevel="0" collapsed="false">
      <c r="A5098" s="250" t="n">
        <v>38604</v>
      </c>
      <c r="B5098" s="250" t="s">
        <v>9497</v>
      </c>
      <c r="C5098" s="250" t="s">
        <v>232</v>
      </c>
      <c r="D5098" s="250" t="s">
        <v>244</v>
      </c>
      <c r="E5098" s="251" t="s">
        <v>9498</v>
      </c>
      <c r="F5098" s="0" t="n">
        <v>44.96</v>
      </c>
    </row>
    <row r="5099" customFormat="false" ht="15" hidden="false" customHeight="false" outlineLevel="0" collapsed="false">
      <c r="A5099" s="250" t="n">
        <v>10601</v>
      </c>
      <c r="B5099" s="250" t="s">
        <v>9499</v>
      </c>
      <c r="C5099" s="250" t="s">
        <v>232</v>
      </c>
      <c r="D5099" s="250" t="s">
        <v>244</v>
      </c>
      <c r="E5099" s="251" t="s">
        <v>9500</v>
      </c>
      <c r="F5099" s="0" t="n">
        <v>253.51</v>
      </c>
    </row>
    <row r="5100" customFormat="false" ht="15" hidden="false" customHeight="false" outlineLevel="0" collapsed="false">
      <c r="A5100" s="250" t="n">
        <v>44469</v>
      </c>
      <c r="B5100" s="250" t="s">
        <v>9501</v>
      </c>
      <c r="C5100" s="250" t="s">
        <v>232</v>
      </c>
      <c r="D5100" s="250" t="s">
        <v>244</v>
      </c>
      <c r="E5100" s="251" t="s">
        <v>9502</v>
      </c>
      <c r="F5100" s="0" t="n">
        <v>320.24</v>
      </c>
    </row>
    <row r="5101" customFormat="false" ht="15" hidden="false" customHeight="false" outlineLevel="0" collapsed="false">
      <c r="A5101" s="250" t="n">
        <v>13894</v>
      </c>
      <c r="B5101" s="250" t="s">
        <v>9503</v>
      </c>
      <c r="C5101" s="250" t="s">
        <v>232</v>
      </c>
      <c r="D5101" s="250" t="s">
        <v>244</v>
      </c>
      <c r="E5101" s="251" t="s">
        <v>9504</v>
      </c>
      <c r="F5101" s="0" t="n">
        <v>106.38</v>
      </c>
    </row>
    <row r="5102" customFormat="false" ht="15" hidden="false" customHeight="false" outlineLevel="0" collapsed="false">
      <c r="A5102" s="250" t="n">
        <v>13895</v>
      </c>
      <c r="B5102" s="250" t="s">
        <v>9505</v>
      </c>
      <c r="C5102" s="250" t="s">
        <v>232</v>
      </c>
      <c r="D5102" s="250" t="s">
        <v>244</v>
      </c>
      <c r="E5102" s="251" t="s">
        <v>9506</v>
      </c>
      <c r="F5102" s="0" t="n">
        <v>57.7</v>
      </c>
    </row>
    <row r="5103" customFormat="false" ht="15" hidden="false" customHeight="false" outlineLevel="0" collapsed="false">
      <c r="A5103" s="250" t="n">
        <v>13892</v>
      </c>
      <c r="B5103" s="250" t="s">
        <v>9507</v>
      </c>
      <c r="C5103" s="250" t="s">
        <v>232</v>
      </c>
      <c r="D5103" s="250" t="s">
        <v>244</v>
      </c>
      <c r="E5103" s="251" t="s">
        <v>9508</v>
      </c>
      <c r="F5103" s="0" t="n">
        <v>55.77</v>
      </c>
    </row>
    <row r="5104" customFormat="false" ht="15" hidden="false" customHeight="false" outlineLevel="0" collapsed="false">
      <c r="A5104" s="250" t="n">
        <v>9914</v>
      </c>
      <c r="B5104" s="250" t="s">
        <v>9509</v>
      </c>
      <c r="C5104" s="250" t="s">
        <v>232</v>
      </c>
      <c r="D5104" s="250" t="s">
        <v>244</v>
      </c>
      <c r="E5104" s="251" t="s">
        <v>4127</v>
      </c>
      <c r="F5104" s="0" t="n">
        <v>41.6</v>
      </c>
    </row>
    <row r="5105" customFormat="false" ht="15" hidden="false" customHeight="false" outlineLevel="0" collapsed="false">
      <c r="A5105" s="250" t="n">
        <v>36485</v>
      </c>
      <c r="B5105" s="250" t="s">
        <v>9510</v>
      </c>
      <c r="C5105" s="250" t="s">
        <v>232</v>
      </c>
      <c r="D5105" s="250" t="s">
        <v>244</v>
      </c>
      <c r="E5105" s="251" t="s">
        <v>9511</v>
      </c>
      <c r="F5105" s="0" t="n">
        <v>33.42</v>
      </c>
    </row>
    <row r="5106" customFormat="false" ht="15" hidden="false" customHeight="false" outlineLevel="0" collapsed="false">
      <c r="A5106" s="250" t="n">
        <v>9912</v>
      </c>
      <c r="B5106" s="250" t="s">
        <v>9512</v>
      </c>
      <c r="C5106" s="250" t="s">
        <v>232</v>
      </c>
      <c r="D5106" s="250" t="s">
        <v>244</v>
      </c>
      <c r="E5106" s="251" t="s">
        <v>9513</v>
      </c>
      <c r="F5106" s="0" t="n">
        <v>14.58</v>
      </c>
    </row>
    <row r="5107" customFormat="false" ht="15" hidden="false" customHeight="false" outlineLevel="0" collapsed="false">
      <c r="A5107" s="250" t="n">
        <v>9921</v>
      </c>
      <c r="B5107" s="250" t="s">
        <v>9514</v>
      </c>
      <c r="C5107" s="250" t="s">
        <v>232</v>
      </c>
      <c r="D5107" s="250" t="s">
        <v>244</v>
      </c>
      <c r="E5107" s="251" t="s">
        <v>9515</v>
      </c>
      <c r="F5107" s="0" t="n">
        <v>19.98</v>
      </c>
    </row>
    <row r="5108" customFormat="false" ht="15" hidden="false" customHeight="false" outlineLevel="0" collapsed="false">
      <c r="A5108" s="250" t="n">
        <v>21112</v>
      </c>
      <c r="B5108" s="250" t="s">
        <v>9516</v>
      </c>
      <c r="C5108" s="250" t="s">
        <v>232</v>
      </c>
      <c r="D5108" s="250" t="s">
        <v>236</v>
      </c>
      <c r="E5108" s="251" t="s">
        <v>9517</v>
      </c>
      <c r="F5108" s="0" t="n">
        <v>101.22</v>
      </c>
    </row>
    <row r="5109" customFormat="false" ht="15" hidden="false" customHeight="false" outlineLevel="0" collapsed="false">
      <c r="A5109" s="250" t="n">
        <v>10228</v>
      </c>
      <c r="B5109" s="250" t="s">
        <v>9518</v>
      </c>
      <c r="C5109" s="250" t="s">
        <v>232</v>
      </c>
      <c r="D5109" s="250" t="s">
        <v>233</v>
      </c>
      <c r="E5109" s="251" t="s">
        <v>9519</v>
      </c>
      <c r="F5109" s="0" t="n">
        <v>61.18</v>
      </c>
    </row>
    <row r="5110" customFormat="false" ht="15" hidden="false" customHeight="false" outlineLevel="0" collapsed="false">
      <c r="A5110" s="250" t="n">
        <v>11781</v>
      </c>
      <c r="B5110" s="250" t="s">
        <v>9520</v>
      </c>
      <c r="C5110" s="250" t="s">
        <v>232</v>
      </c>
      <c r="D5110" s="250" t="s">
        <v>236</v>
      </c>
      <c r="E5110" s="251" t="s">
        <v>9521</v>
      </c>
      <c r="F5110" s="0" t="n">
        <v>19.31</v>
      </c>
    </row>
    <row r="5111" customFormat="false" ht="15" hidden="false" customHeight="false" outlineLevel="0" collapsed="false">
      <c r="A5111" s="250" t="n">
        <v>37588</v>
      </c>
      <c r="B5111" s="250" t="s">
        <v>9522</v>
      </c>
      <c r="C5111" s="250" t="s">
        <v>232</v>
      </c>
      <c r="D5111" s="250" t="s">
        <v>236</v>
      </c>
      <c r="E5111" s="251" t="s">
        <v>9523</v>
      </c>
      <c r="F5111" s="0" t="n">
        <v>156.81</v>
      </c>
    </row>
    <row r="5112" customFormat="false" ht="15" hidden="false" customHeight="false" outlineLevel="0" collapsed="false">
      <c r="A5112" s="250" t="n">
        <v>11746</v>
      </c>
      <c r="B5112" s="250" t="s">
        <v>9524</v>
      </c>
      <c r="C5112" s="250" t="s">
        <v>232</v>
      </c>
      <c r="D5112" s="250" t="s">
        <v>236</v>
      </c>
      <c r="E5112" s="251" t="s">
        <v>9525</v>
      </c>
      <c r="F5112" s="0" t="n">
        <v>220.14</v>
      </c>
    </row>
    <row r="5113" customFormat="false" ht="15" hidden="false" customHeight="false" outlineLevel="0" collapsed="false">
      <c r="A5113" s="250" t="n">
        <v>11751</v>
      </c>
      <c r="B5113" s="250" t="s">
        <v>9526</v>
      </c>
      <c r="C5113" s="250" t="s">
        <v>232</v>
      </c>
      <c r="D5113" s="250" t="s">
        <v>236</v>
      </c>
      <c r="E5113" s="251" t="s">
        <v>9527</v>
      </c>
      <c r="F5113" s="0" t="n">
        <v>8.08</v>
      </c>
    </row>
    <row r="5114" customFormat="false" ht="15" hidden="false" customHeight="false" outlineLevel="0" collapsed="false">
      <c r="A5114" s="250" t="n">
        <v>11750</v>
      </c>
      <c r="B5114" s="250" t="s">
        <v>9528</v>
      </c>
      <c r="C5114" s="250" t="s">
        <v>232</v>
      </c>
      <c r="D5114" s="250" t="s">
        <v>236</v>
      </c>
      <c r="E5114" s="251" t="s">
        <v>9529</v>
      </c>
      <c r="F5114" s="0" t="n">
        <v>13.04</v>
      </c>
    </row>
    <row r="5115" customFormat="false" ht="15" hidden="false" customHeight="false" outlineLevel="0" collapsed="false">
      <c r="A5115" s="250" t="n">
        <v>11748</v>
      </c>
      <c r="B5115" s="250" t="s">
        <v>9530</v>
      </c>
      <c r="C5115" s="250" t="s">
        <v>232</v>
      </c>
      <c r="D5115" s="250" t="s">
        <v>236</v>
      </c>
      <c r="E5115" s="251" t="s">
        <v>2550</v>
      </c>
      <c r="F5115" s="0" t="n">
        <v>13.04</v>
      </c>
    </row>
    <row r="5116" customFormat="false" ht="15" hidden="false" customHeight="false" outlineLevel="0" collapsed="false">
      <c r="A5116" s="250" t="n">
        <v>11747</v>
      </c>
      <c r="B5116" s="250" t="s">
        <v>9531</v>
      </c>
      <c r="C5116" s="250" t="s">
        <v>232</v>
      </c>
      <c r="D5116" s="250" t="s">
        <v>236</v>
      </c>
      <c r="E5116" s="251" t="s">
        <v>9532</v>
      </c>
      <c r="F5116" s="0" t="n">
        <v>22.24</v>
      </c>
    </row>
    <row r="5117" customFormat="false" ht="15" hidden="false" customHeight="false" outlineLevel="0" collapsed="false">
      <c r="A5117" s="250" t="n">
        <v>11749</v>
      </c>
      <c r="B5117" s="250" t="s">
        <v>9533</v>
      </c>
      <c r="C5117" s="250" t="s">
        <v>232</v>
      </c>
      <c r="D5117" s="250" t="s">
        <v>236</v>
      </c>
      <c r="E5117" s="251" t="s">
        <v>9534</v>
      </c>
      <c r="F5117" s="0" t="n">
        <v>25.22</v>
      </c>
    </row>
    <row r="5118" customFormat="false" ht="15" hidden="false" customHeight="false" outlineLevel="0" collapsed="false">
      <c r="A5118" s="250" t="n">
        <v>10236</v>
      </c>
      <c r="B5118" s="250" t="s">
        <v>9535</v>
      </c>
      <c r="C5118" s="250" t="s">
        <v>232</v>
      </c>
      <c r="D5118" s="250" t="s">
        <v>244</v>
      </c>
      <c r="E5118" s="251" t="s">
        <v>9536</v>
      </c>
      <c r="F5118" s="0" t="n">
        <v>30.58</v>
      </c>
    </row>
    <row r="5119" customFormat="false" ht="15" hidden="false" customHeight="false" outlineLevel="0" collapsed="false">
      <c r="A5119" s="250" t="n">
        <v>10233</v>
      </c>
      <c r="B5119" s="250" t="s">
        <v>9537</v>
      </c>
      <c r="C5119" s="250" t="s">
        <v>232</v>
      </c>
      <c r="D5119" s="250" t="s">
        <v>244</v>
      </c>
      <c r="E5119" s="251" t="s">
        <v>9538</v>
      </c>
      <c r="F5119" s="0" t="n">
        <v>4.34</v>
      </c>
    </row>
    <row r="5120" customFormat="false" ht="15" hidden="false" customHeight="false" outlineLevel="0" collapsed="false">
      <c r="A5120" s="250" t="n">
        <v>10234</v>
      </c>
      <c r="B5120" s="250" t="s">
        <v>9539</v>
      </c>
      <c r="C5120" s="250" t="s">
        <v>232</v>
      </c>
      <c r="D5120" s="250" t="s">
        <v>244</v>
      </c>
      <c r="E5120" s="251" t="s">
        <v>9540</v>
      </c>
      <c r="F5120" s="0" t="n">
        <v>10.72</v>
      </c>
    </row>
    <row r="5121" customFormat="false" ht="15" hidden="false" customHeight="false" outlineLevel="0" collapsed="false">
      <c r="A5121" s="250" t="n">
        <v>10231</v>
      </c>
      <c r="B5121" s="250" t="s">
        <v>9541</v>
      </c>
      <c r="C5121" s="250" t="s">
        <v>232</v>
      </c>
      <c r="D5121" s="250" t="s">
        <v>244</v>
      </c>
      <c r="E5121" s="251" t="s">
        <v>9542</v>
      </c>
      <c r="F5121" s="0" t="n">
        <v>6.24</v>
      </c>
    </row>
    <row r="5122" customFormat="false" ht="15" hidden="false" customHeight="false" outlineLevel="0" collapsed="false">
      <c r="A5122" s="250" t="n">
        <v>10232</v>
      </c>
      <c r="B5122" s="250" t="s">
        <v>9543</v>
      </c>
      <c r="C5122" s="250" t="s">
        <v>232</v>
      </c>
      <c r="D5122" s="250" t="s">
        <v>244</v>
      </c>
      <c r="E5122" s="251" t="s">
        <v>9544</v>
      </c>
      <c r="F5122" s="0" t="n">
        <v>8.93</v>
      </c>
    </row>
    <row r="5123" customFormat="false" ht="15" hidden="false" customHeight="false" outlineLevel="0" collapsed="false">
      <c r="A5123" s="250" t="n">
        <v>10229</v>
      </c>
      <c r="B5123" s="250" t="s">
        <v>9545</v>
      </c>
      <c r="C5123" s="250" t="s">
        <v>232</v>
      </c>
      <c r="D5123" s="250" t="s">
        <v>244</v>
      </c>
      <c r="E5123" s="251" t="s">
        <v>9546</v>
      </c>
      <c r="F5123" s="0" t="n">
        <v>15.72</v>
      </c>
    </row>
    <row r="5124" customFormat="false" ht="15" hidden="false" customHeight="false" outlineLevel="0" collapsed="false">
      <c r="A5124" s="250" t="n">
        <v>10235</v>
      </c>
      <c r="B5124" s="250" t="s">
        <v>9547</v>
      </c>
      <c r="C5124" s="250" t="s">
        <v>232</v>
      </c>
      <c r="D5124" s="250" t="s">
        <v>244</v>
      </c>
      <c r="E5124" s="251" t="s">
        <v>9548</v>
      </c>
      <c r="F5124" s="0" t="n">
        <v>26.76</v>
      </c>
    </row>
    <row r="5125" customFormat="false" ht="15" hidden="false" customHeight="false" outlineLevel="0" collapsed="false">
      <c r="A5125" s="250" t="n">
        <v>10230</v>
      </c>
      <c r="B5125" s="250" t="s">
        <v>9549</v>
      </c>
      <c r="C5125" s="250" t="s">
        <v>232</v>
      </c>
      <c r="D5125" s="250" t="s">
        <v>244</v>
      </c>
      <c r="E5125" s="251" t="s">
        <v>9550</v>
      </c>
      <c r="F5125" s="0" t="n">
        <v>4.25</v>
      </c>
    </row>
    <row r="5126" customFormat="false" ht="15" hidden="false" customHeight="false" outlineLevel="0" collapsed="false">
      <c r="A5126" s="250" t="n">
        <v>10409</v>
      </c>
      <c r="B5126" s="250" t="s">
        <v>9551</v>
      </c>
      <c r="C5126" s="250" t="s">
        <v>232</v>
      </c>
      <c r="D5126" s="250" t="s">
        <v>244</v>
      </c>
      <c r="E5126" s="251" t="s">
        <v>9552</v>
      </c>
      <c r="F5126" s="0" t="n">
        <v>57.69</v>
      </c>
    </row>
    <row r="5127" customFormat="false" ht="15" hidden="false" customHeight="false" outlineLevel="0" collapsed="false">
      <c r="A5127" s="250" t="n">
        <v>10411</v>
      </c>
      <c r="B5127" s="250" t="s">
        <v>9553</v>
      </c>
      <c r="C5127" s="250" t="s">
        <v>232</v>
      </c>
      <c r="D5127" s="250" t="s">
        <v>244</v>
      </c>
      <c r="E5127" s="251" t="s">
        <v>9554</v>
      </c>
      <c r="F5127" s="0" t="n">
        <v>25.6</v>
      </c>
    </row>
    <row r="5128" customFormat="false" ht="15" hidden="false" customHeight="false" outlineLevel="0" collapsed="false">
      <c r="A5128" s="250" t="n">
        <v>10404</v>
      </c>
      <c r="B5128" s="250" t="s">
        <v>9555</v>
      </c>
      <c r="C5128" s="250" t="s">
        <v>232</v>
      </c>
      <c r="D5128" s="250" t="s">
        <v>244</v>
      </c>
      <c r="E5128" s="251" t="s">
        <v>9556</v>
      </c>
      <c r="F5128" s="0" t="n">
        <v>23.07</v>
      </c>
    </row>
    <row r="5129" customFormat="false" ht="15" hidden="false" customHeight="false" outlineLevel="0" collapsed="false">
      <c r="A5129" s="250" t="n">
        <v>10410</v>
      </c>
      <c r="B5129" s="250" t="s">
        <v>9557</v>
      </c>
      <c r="C5129" s="250" t="s">
        <v>232</v>
      </c>
      <c r="D5129" s="250" t="s">
        <v>244</v>
      </c>
      <c r="E5129" s="251" t="s">
        <v>9558</v>
      </c>
      <c r="F5129" s="0" t="n">
        <v>14</v>
      </c>
    </row>
    <row r="5130" customFormat="false" ht="15" hidden="false" customHeight="false" outlineLevel="0" collapsed="false">
      <c r="A5130" s="250" t="n">
        <v>10405</v>
      </c>
      <c r="B5130" s="250" t="s">
        <v>9559</v>
      </c>
      <c r="C5130" s="250" t="s">
        <v>232</v>
      </c>
      <c r="D5130" s="250" t="s">
        <v>244</v>
      </c>
      <c r="E5130" s="251" t="s">
        <v>9560</v>
      </c>
      <c r="F5130" s="0" t="n">
        <v>118.62</v>
      </c>
    </row>
    <row r="5131" customFormat="false" ht="15" hidden="false" customHeight="false" outlineLevel="0" collapsed="false">
      <c r="A5131" s="250" t="n">
        <v>10408</v>
      </c>
      <c r="B5131" s="250" t="s">
        <v>9561</v>
      </c>
      <c r="C5131" s="250" t="s">
        <v>232</v>
      </c>
      <c r="D5131" s="250" t="s">
        <v>244</v>
      </c>
      <c r="E5131" s="251" t="s">
        <v>9562</v>
      </c>
      <c r="F5131" s="0" t="n">
        <v>7.64</v>
      </c>
    </row>
    <row r="5132" customFormat="false" ht="15" hidden="false" customHeight="false" outlineLevel="0" collapsed="false">
      <c r="A5132" s="250" t="n">
        <v>10412</v>
      </c>
      <c r="B5132" s="250" t="s">
        <v>9563</v>
      </c>
      <c r="C5132" s="250" t="s">
        <v>232</v>
      </c>
      <c r="D5132" s="250" t="s">
        <v>244</v>
      </c>
      <c r="E5132" s="251" t="s">
        <v>9564</v>
      </c>
      <c r="F5132" s="0" t="n">
        <v>150.22</v>
      </c>
    </row>
    <row r="5133" customFormat="false" ht="15" hidden="false" customHeight="false" outlineLevel="0" collapsed="false">
      <c r="A5133" s="250" t="n">
        <v>10406</v>
      </c>
      <c r="B5133" s="250" t="s">
        <v>9565</v>
      </c>
      <c r="C5133" s="250" t="s">
        <v>232</v>
      </c>
      <c r="D5133" s="250" t="s">
        <v>244</v>
      </c>
      <c r="E5133" s="251" t="s">
        <v>9566</v>
      </c>
      <c r="F5133" s="0" t="n">
        <v>299.51</v>
      </c>
    </row>
    <row r="5134" customFormat="false" ht="15" hidden="false" customHeight="false" outlineLevel="0" collapsed="false">
      <c r="A5134" s="250" t="n">
        <v>10407</v>
      </c>
      <c r="B5134" s="250" t="s">
        <v>9567</v>
      </c>
      <c r="C5134" s="250" t="s">
        <v>232</v>
      </c>
      <c r="D5134" s="250" t="s">
        <v>244</v>
      </c>
      <c r="E5134" s="251" t="s">
        <v>9568</v>
      </c>
      <c r="F5134" s="0" t="n">
        <v>5</v>
      </c>
    </row>
    <row r="5135" customFormat="false" ht="15" hidden="false" customHeight="false" outlineLevel="0" collapsed="false">
      <c r="A5135" s="250" t="n">
        <v>10416</v>
      </c>
      <c r="B5135" s="250" t="s">
        <v>9569</v>
      </c>
      <c r="C5135" s="250" t="s">
        <v>232</v>
      </c>
      <c r="D5135" s="250" t="s">
        <v>244</v>
      </c>
      <c r="E5135" s="251" t="s">
        <v>9570</v>
      </c>
      <c r="F5135" s="0" t="n">
        <v>5.99</v>
      </c>
    </row>
    <row r="5136" customFormat="false" ht="15" hidden="false" customHeight="false" outlineLevel="0" collapsed="false">
      <c r="A5136" s="250" t="n">
        <v>10419</v>
      </c>
      <c r="B5136" s="250" t="s">
        <v>9571</v>
      </c>
      <c r="C5136" s="250" t="s">
        <v>232</v>
      </c>
      <c r="D5136" s="250" t="s">
        <v>244</v>
      </c>
      <c r="E5136" s="251" t="s">
        <v>9572</v>
      </c>
      <c r="F5136" s="0" t="n">
        <v>9.83</v>
      </c>
    </row>
    <row r="5137" customFormat="false" ht="15" hidden="false" customHeight="false" outlineLevel="0" collapsed="false">
      <c r="A5137" s="250" t="n">
        <v>21092</v>
      </c>
      <c r="B5137" s="250" t="s">
        <v>9573</v>
      </c>
      <c r="C5137" s="250" t="s">
        <v>232</v>
      </c>
      <c r="D5137" s="250" t="s">
        <v>244</v>
      </c>
      <c r="E5137" s="251" t="s">
        <v>5342</v>
      </c>
      <c r="F5137" s="0" t="n">
        <v>19.16</v>
      </c>
    </row>
    <row r="5138" customFormat="false" ht="15" hidden="false" customHeight="false" outlineLevel="0" collapsed="false">
      <c r="A5138" s="250" t="n">
        <v>10418</v>
      </c>
      <c r="B5138" s="250" t="s">
        <v>9574</v>
      </c>
      <c r="C5138" s="250" t="s">
        <v>232</v>
      </c>
      <c r="D5138" s="250" t="s">
        <v>244</v>
      </c>
      <c r="E5138" s="251" t="s">
        <v>9575</v>
      </c>
      <c r="F5138" s="0" t="n">
        <v>20.75</v>
      </c>
    </row>
    <row r="5139" customFormat="false" ht="15" hidden="false" customHeight="false" outlineLevel="0" collapsed="false">
      <c r="A5139" s="250" t="n">
        <v>12657</v>
      </c>
      <c r="B5139" s="250" t="s">
        <v>9576</v>
      </c>
      <c r="C5139" s="250" t="s">
        <v>232</v>
      </c>
      <c r="D5139" s="250" t="s">
        <v>244</v>
      </c>
      <c r="E5139" s="251" t="s">
        <v>9577</v>
      </c>
      <c r="F5139" s="0" t="n">
        <v>52.23</v>
      </c>
    </row>
    <row r="5140" customFormat="false" ht="15" hidden="false" customHeight="false" outlineLevel="0" collapsed="false">
      <c r="A5140" s="250" t="n">
        <v>10417</v>
      </c>
      <c r="B5140" s="250" t="s">
        <v>9578</v>
      </c>
      <c r="C5140" s="250" t="s">
        <v>232</v>
      </c>
      <c r="D5140" s="250" t="s">
        <v>244</v>
      </c>
      <c r="E5140" s="251" t="s">
        <v>9579</v>
      </c>
      <c r="F5140" s="0" t="n">
        <v>105.4</v>
      </c>
    </row>
    <row r="5141" customFormat="false" ht="15" hidden="false" customHeight="false" outlineLevel="0" collapsed="false">
      <c r="A5141" s="250" t="n">
        <v>10413</v>
      </c>
      <c r="B5141" s="250" t="s">
        <v>9580</v>
      </c>
      <c r="C5141" s="250" t="s">
        <v>232</v>
      </c>
      <c r="D5141" s="250" t="s">
        <v>244</v>
      </c>
      <c r="E5141" s="251" t="s">
        <v>9581</v>
      </c>
      <c r="F5141" s="0" t="n">
        <v>162.06</v>
      </c>
    </row>
    <row r="5142" customFormat="false" ht="15" hidden="false" customHeight="false" outlineLevel="0" collapsed="false">
      <c r="A5142" s="250" t="n">
        <v>10414</v>
      </c>
      <c r="B5142" s="250" t="s">
        <v>9582</v>
      </c>
      <c r="C5142" s="250" t="s">
        <v>232</v>
      </c>
      <c r="D5142" s="250" t="s">
        <v>244</v>
      </c>
      <c r="E5142" s="251" t="s">
        <v>9583</v>
      </c>
      <c r="F5142" s="0" t="n">
        <v>90.02</v>
      </c>
    </row>
    <row r="5143" customFormat="false" ht="15" hidden="false" customHeight="false" outlineLevel="0" collapsed="false">
      <c r="A5143" s="250" t="n">
        <v>10415</v>
      </c>
      <c r="B5143" s="250" t="s">
        <v>9584</v>
      </c>
      <c r="C5143" s="250" t="s">
        <v>232</v>
      </c>
      <c r="D5143" s="250" t="s">
        <v>244</v>
      </c>
      <c r="E5143" s="251" t="s">
        <v>9585</v>
      </c>
      <c r="F5143" s="0" t="n">
        <v>128.79</v>
      </c>
    </row>
    <row r="5144" customFormat="false" ht="15" hidden="false" customHeight="false" outlineLevel="0" collapsed="false">
      <c r="A5144" s="250" t="n">
        <v>38643</v>
      </c>
      <c r="B5144" s="250" t="s">
        <v>9586</v>
      </c>
      <c r="C5144" s="250" t="s">
        <v>232</v>
      </c>
      <c r="D5144" s="250" t="s">
        <v>236</v>
      </c>
      <c r="E5144" s="251" t="s">
        <v>9587</v>
      </c>
      <c r="F5144" s="0" t="n">
        <v>8.28</v>
      </c>
    </row>
    <row r="5145" customFormat="false" ht="15" hidden="false" customHeight="false" outlineLevel="0" collapsed="false">
      <c r="A5145" s="250" t="n">
        <v>6157</v>
      </c>
      <c r="B5145" s="250" t="s">
        <v>9588</v>
      </c>
      <c r="C5145" s="250" t="s">
        <v>232</v>
      </c>
      <c r="D5145" s="250" t="s">
        <v>236</v>
      </c>
      <c r="E5145" s="251" t="s">
        <v>9589</v>
      </c>
      <c r="F5145" s="0" t="n">
        <v>9.63</v>
      </c>
    </row>
    <row r="5146" customFormat="false" ht="15" hidden="false" customHeight="false" outlineLevel="0" collapsed="false">
      <c r="A5146" s="250" t="n">
        <v>6152</v>
      </c>
      <c r="B5146" s="250" t="s">
        <v>9590</v>
      </c>
      <c r="C5146" s="250" t="s">
        <v>232</v>
      </c>
      <c r="D5146" s="250" t="s">
        <v>236</v>
      </c>
      <c r="E5146" s="251" t="s">
        <v>9591</v>
      </c>
      <c r="F5146" s="0" t="n">
        <v>15.23</v>
      </c>
    </row>
    <row r="5147" customFormat="false" ht="15" hidden="false" customHeight="false" outlineLevel="0" collapsed="false">
      <c r="A5147" s="250" t="n">
        <v>6158</v>
      </c>
      <c r="B5147" s="250" t="s">
        <v>9592</v>
      </c>
      <c r="C5147" s="250" t="s">
        <v>232</v>
      </c>
      <c r="D5147" s="250" t="s">
        <v>236</v>
      </c>
      <c r="E5147" s="251" t="s">
        <v>605</v>
      </c>
      <c r="F5147" s="0" t="n">
        <v>23.26</v>
      </c>
    </row>
    <row r="5148" customFormat="false" ht="15" hidden="false" customHeight="false" outlineLevel="0" collapsed="false">
      <c r="A5148" s="250" t="n">
        <v>6153</v>
      </c>
      <c r="B5148" s="250" t="s">
        <v>9593</v>
      </c>
      <c r="C5148" s="250" t="s">
        <v>232</v>
      </c>
      <c r="D5148" s="250" t="s">
        <v>236</v>
      </c>
      <c r="E5148" s="251" t="s">
        <v>294</v>
      </c>
      <c r="F5148" s="0" t="n">
        <v>34.53</v>
      </c>
    </row>
    <row r="5149" customFormat="false" ht="15" hidden="false" customHeight="false" outlineLevel="0" collapsed="false">
      <c r="A5149" s="250" t="n">
        <v>6156</v>
      </c>
      <c r="B5149" s="250" t="s">
        <v>9594</v>
      </c>
      <c r="C5149" s="250" t="s">
        <v>232</v>
      </c>
      <c r="D5149" s="250" t="s">
        <v>236</v>
      </c>
      <c r="E5149" s="251" t="s">
        <v>1215</v>
      </c>
      <c r="F5149" s="0" t="n">
        <v>82.97</v>
      </c>
    </row>
    <row r="5150" customFormat="false" ht="15" hidden="false" customHeight="false" outlineLevel="0" collapsed="false">
      <c r="A5150" s="250" t="n">
        <v>6154</v>
      </c>
      <c r="B5150" s="250" t="s">
        <v>9595</v>
      </c>
      <c r="C5150" s="250" t="s">
        <v>232</v>
      </c>
      <c r="D5150" s="250" t="s">
        <v>236</v>
      </c>
      <c r="E5150" s="251" t="s">
        <v>9596</v>
      </c>
      <c r="F5150" s="0" t="n">
        <v>120.43</v>
      </c>
    </row>
    <row r="5151" customFormat="false" ht="15" hidden="false" customHeight="false" outlineLevel="0" collapsed="false">
      <c r="A5151" s="250" t="n">
        <v>6155</v>
      </c>
      <c r="B5151" s="250" t="s">
        <v>9597</v>
      </c>
      <c r="C5151" s="250" t="s">
        <v>232</v>
      </c>
      <c r="D5151" s="250" t="s">
        <v>236</v>
      </c>
      <c r="E5151" s="251" t="s">
        <v>5996</v>
      </c>
      <c r="F5151" s="0" t="n">
        <v>177.57</v>
      </c>
    </row>
    <row r="5152" customFormat="false" ht="15" hidden="false" customHeight="false" outlineLevel="0" collapsed="false">
      <c r="A5152" s="250" t="n">
        <v>43595</v>
      </c>
      <c r="B5152" s="250" t="s">
        <v>9598</v>
      </c>
      <c r="C5152" s="250" t="s">
        <v>232</v>
      </c>
      <c r="D5152" s="250" t="s">
        <v>236</v>
      </c>
      <c r="E5152" s="251" t="s">
        <v>9599</v>
      </c>
      <c r="F5152" s="0" t="n">
        <v>83655.82</v>
      </c>
    </row>
    <row r="5153" customFormat="false" ht="15" hidden="false" customHeight="false" outlineLevel="0" collapsed="false">
      <c r="A5153" s="250" t="n">
        <v>43596</v>
      </c>
      <c r="B5153" s="250" t="s">
        <v>9600</v>
      </c>
      <c r="C5153" s="250" t="s">
        <v>232</v>
      </c>
      <c r="D5153" s="250" t="s">
        <v>236</v>
      </c>
      <c r="E5153" s="251" t="s">
        <v>1525</v>
      </c>
      <c r="F5153" s="0" t="n">
        <v>104192.22</v>
      </c>
    </row>
    <row r="5154" customFormat="false" ht="15" hidden="false" customHeight="false" outlineLevel="0" collapsed="false">
      <c r="A5154" s="250" t="n">
        <v>38108</v>
      </c>
      <c r="B5154" s="250" t="s">
        <v>9601</v>
      </c>
      <c r="C5154" s="250" t="s">
        <v>232</v>
      </c>
      <c r="D5154" s="250" t="s">
        <v>236</v>
      </c>
      <c r="E5154" s="251" t="s">
        <v>9602</v>
      </c>
      <c r="F5154" s="0" t="n">
        <v>2026746.48</v>
      </c>
    </row>
    <row r="5155" customFormat="false" ht="15" hidden="false" customHeight="false" outlineLevel="0" collapsed="false">
      <c r="A5155" s="250" t="n">
        <v>38087</v>
      </c>
      <c r="B5155" s="250" t="s">
        <v>9603</v>
      </c>
      <c r="C5155" s="250" t="s">
        <v>232</v>
      </c>
      <c r="D5155" s="250" t="s">
        <v>236</v>
      </c>
      <c r="E5155" s="251" t="s">
        <v>9604</v>
      </c>
      <c r="F5155" s="0" t="n">
        <v>5336351.95</v>
      </c>
    </row>
    <row r="5156" customFormat="false" ht="15" hidden="false" customHeight="false" outlineLevel="0" collapsed="false">
      <c r="A5156" s="250" t="n">
        <v>38109</v>
      </c>
      <c r="B5156" s="250" t="s">
        <v>9605</v>
      </c>
      <c r="C5156" s="250" t="s">
        <v>232</v>
      </c>
      <c r="D5156" s="250" t="s">
        <v>236</v>
      </c>
      <c r="E5156" s="251" t="s">
        <v>9606</v>
      </c>
      <c r="F5156" s="0" t="n">
        <v>392649.25</v>
      </c>
    </row>
    <row r="5157" customFormat="false" ht="15" hidden="false" customHeight="false" outlineLevel="0" collapsed="false">
      <c r="A5157" s="250" t="n">
        <v>38088</v>
      </c>
      <c r="B5157" s="250" t="s">
        <v>9607</v>
      </c>
      <c r="C5157" s="250" t="s">
        <v>232</v>
      </c>
      <c r="D5157" s="250" t="s">
        <v>236</v>
      </c>
      <c r="E5157" s="251" t="s">
        <v>9608</v>
      </c>
      <c r="F5157" s="0" t="n">
        <v>527982.35</v>
      </c>
    </row>
    <row r="5158" customFormat="false" ht="15" hidden="false" customHeight="false" outlineLevel="0" collapsed="false">
      <c r="A5158" s="250" t="n">
        <v>38110</v>
      </c>
      <c r="B5158" s="250" t="s">
        <v>9609</v>
      </c>
      <c r="C5158" s="250" t="s">
        <v>232</v>
      </c>
      <c r="D5158" s="250" t="s">
        <v>236</v>
      </c>
      <c r="E5158" s="251" t="s">
        <v>9610</v>
      </c>
      <c r="F5158" s="0" t="n">
        <v>647029.46</v>
      </c>
    </row>
    <row r="5159" customFormat="false" ht="15" hidden="false" customHeight="false" outlineLevel="0" collapsed="false">
      <c r="A5159" s="250" t="n">
        <v>38089</v>
      </c>
      <c r="B5159" s="250" t="s">
        <v>9611</v>
      </c>
      <c r="C5159" s="250" t="s">
        <v>232</v>
      </c>
      <c r="D5159" s="250" t="s">
        <v>236</v>
      </c>
      <c r="E5159" s="251" t="s">
        <v>9612</v>
      </c>
      <c r="F5159" s="0" t="n">
        <v>700000</v>
      </c>
    </row>
    <row r="5160" customFormat="false" ht="15" hidden="false" customHeight="false" outlineLevel="0" collapsed="false">
      <c r="A5160" s="250" t="n">
        <v>38111</v>
      </c>
      <c r="B5160" s="250" t="s">
        <v>9613</v>
      </c>
      <c r="C5160" s="250" t="s">
        <v>232</v>
      </c>
      <c r="D5160" s="250" t="s">
        <v>236</v>
      </c>
      <c r="E5160" s="251" t="s">
        <v>4522</v>
      </c>
      <c r="F5160" s="0" t="n">
        <v>424438.89</v>
      </c>
    </row>
    <row r="5161" customFormat="false" ht="15" hidden="false" customHeight="false" outlineLevel="0" collapsed="false">
      <c r="A5161" s="250" t="n">
        <v>38090</v>
      </c>
      <c r="B5161" s="250" t="s">
        <v>9614</v>
      </c>
      <c r="C5161" s="250" t="s">
        <v>232</v>
      </c>
      <c r="D5161" s="250" t="s">
        <v>236</v>
      </c>
      <c r="E5161" s="251" t="s">
        <v>9615</v>
      </c>
      <c r="F5161" s="0" t="n">
        <v>1650000</v>
      </c>
    </row>
    <row r="5162" customFormat="false" ht="15" hidden="false" customHeight="false" outlineLevel="0" collapsed="false">
      <c r="A5162" s="250" t="n">
        <v>13726</v>
      </c>
      <c r="B5162" s="250" t="s">
        <v>9616</v>
      </c>
      <c r="C5162" s="250" t="s">
        <v>232</v>
      </c>
      <c r="D5162" s="250" t="s">
        <v>244</v>
      </c>
      <c r="E5162" s="251" t="s">
        <v>9617</v>
      </c>
      <c r="F5162" s="0" t="n">
        <v>851148.04</v>
      </c>
    </row>
    <row r="5163" customFormat="false" ht="15" hidden="false" customHeight="false" outlineLevel="0" collapsed="false">
      <c r="A5163" s="250" t="n">
        <v>38400</v>
      </c>
      <c r="B5163" s="250" t="s">
        <v>9618</v>
      </c>
      <c r="C5163" s="250" t="s">
        <v>232</v>
      </c>
      <c r="D5163" s="250" t="s">
        <v>236</v>
      </c>
      <c r="E5163" s="251" t="s">
        <v>9619</v>
      </c>
      <c r="F5163" s="0" t="n">
        <v>133.42</v>
      </c>
    </row>
    <row r="5164" customFormat="false" ht="15" hidden="false" customHeight="false" outlineLevel="0" collapsed="false">
      <c r="A5164" s="250" t="n">
        <v>12627</v>
      </c>
      <c r="B5164" s="250" t="s">
        <v>9620</v>
      </c>
      <c r="C5164" s="250" t="s">
        <v>232</v>
      </c>
      <c r="D5164" s="250" t="s">
        <v>244</v>
      </c>
      <c r="E5164" s="251" t="s">
        <v>4640</v>
      </c>
      <c r="F5164" s="0" t="n">
        <v>155</v>
      </c>
    </row>
    <row r="5165" customFormat="false" ht="15" hidden="false" customHeight="false" outlineLevel="0" collapsed="false">
      <c r="A5165" s="250" t="n">
        <v>39996</v>
      </c>
      <c r="B5165" s="250" t="s">
        <v>9621</v>
      </c>
      <c r="C5165" s="250" t="s">
        <v>253</v>
      </c>
      <c r="D5165" s="250" t="s">
        <v>236</v>
      </c>
      <c r="E5165" s="251" t="s">
        <v>408</v>
      </c>
      <c r="F5165" s="0" t="n">
        <v>125.57</v>
      </c>
    </row>
    <row r="5166" customFormat="false" ht="15" hidden="false" customHeight="false" outlineLevel="0" collapsed="false">
      <c r="A5166" s="250" t="n">
        <v>10478</v>
      </c>
      <c r="B5166" s="250" t="s">
        <v>9622</v>
      </c>
      <c r="C5166" s="250" t="s">
        <v>355</v>
      </c>
      <c r="D5166" s="250" t="s">
        <v>233</v>
      </c>
      <c r="E5166" s="251" t="s">
        <v>3156</v>
      </c>
      <c r="F5166" s="0" t="n">
        <v>47.2</v>
      </c>
    </row>
    <row r="5167" customFormat="false" ht="15" hidden="false" customHeight="false" outlineLevel="0" collapsed="false">
      <c r="A5167" s="250" t="n">
        <v>10481</v>
      </c>
      <c r="B5167" s="250" t="s">
        <v>9623</v>
      </c>
      <c r="C5167" s="250" t="s">
        <v>355</v>
      </c>
      <c r="D5167" s="250" t="s">
        <v>236</v>
      </c>
      <c r="E5167" s="251" t="s">
        <v>9624</v>
      </c>
      <c r="F5167" s="0" t="n">
        <v>84.78</v>
      </c>
    </row>
    <row r="5168" customFormat="false" ht="15" hidden="false" customHeight="false" outlineLevel="0" collapsed="false">
      <c r="A5168" s="250" t="n">
        <v>10475</v>
      </c>
      <c r="B5168" s="250" t="s">
        <v>9625</v>
      </c>
      <c r="C5168" s="250" t="s">
        <v>355</v>
      </c>
      <c r="D5168" s="250" t="s">
        <v>236</v>
      </c>
      <c r="E5168" s="251" t="s">
        <v>9012</v>
      </c>
      <c r="F5168" s="0" t="n">
        <v>70.35</v>
      </c>
    </row>
    <row r="5169" customFormat="false" ht="15" hidden="false" customHeight="false" outlineLevel="0" collapsed="false">
      <c r="A5169" s="250" t="n">
        <v>4031</v>
      </c>
      <c r="B5169" s="250" t="s">
        <v>9626</v>
      </c>
      <c r="C5169" s="250" t="s">
        <v>243</v>
      </c>
      <c r="D5169" s="250" t="s">
        <v>236</v>
      </c>
      <c r="E5169" s="251" t="s">
        <v>9627</v>
      </c>
      <c r="F5169" s="0" t="n">
        <v>30.29</v>
      </c>
    </row>
    <row r="5170" customFormat="false" ht="15" hidden="false" customHeight="false" outlineLevel="0" collapsed="false">
      <c r="A5170" s="250" t="n">
        <v>4030</v>
      </c>
      <c r="B5170" s="250" t="s">
        <v>9628</v>
      </c>
      <c r="C5170" s="250" t="s">
        <v>243</v>
      </c>
      <c r="D5170" s="250" t="s">
        <v>236</v>
      </c>
      <c r="E5170" s="251" t="s">
        <v>7833</v>
      </c>
      <c r="F5170" s="0" t="n">
        <v>130.73</v>
      </c>
    </row>
    <row r="5171" customFormat="false" ht="15" hidden="false" customHeight="false" outlineLevel="0" collapsed="false">
      <c r="A5171" s="250" t="n">
        <v>39399</v>
      </c>
      <c r="B5171" s="250" t="s">
        <v>9629</v>
      </c>
      <c r="C5171" s="250" t="s">
        <v>232</v>
      </c>
      <c r="D5171" s="250" t="s">
        <v>244</v>
      </c>
      <c r="E5171" s="251" t="s">
        <v>9630</v>
      </c>
      <c r="F5171" s="0" t="n">
        <v>34.96</v>
      </c>
    </row>
    <row r="5172" customFormat="false" ht="15" hidden="false" customHeight="false" outlineLevel="0" collapsed="false">
      <c r="A5172" s="250" t="n">
        <v>39400</v>
      </c>
      <c r="B5172" s="250" t="s">
        <v>9631</v>
      </c>
      <c r="C5172" s="250" t="s">
        <v>232</v>
      </c>
      <c r="D5172" s="250" t="s">
        <v>244</v>
      </c>
      <c r="E5172" s="251" t="s">
        <v>9632</v>
      </c>
      <c r="F5172" s="0" t="n">
        <v>43.36</v>
      </c>
    </row>
    <row r="5173" customFormat="false" ht="15" hidden="false" customHeight="false" outlineLevel="0" collapsed="false">
      <c r="A5173" s="250" t="n">
        <v>39401</v>
      </c>
      <c r="B5173" s="250" t="s">
        <v>9633</v>
      </c>
      <c r="C5173" s="250" t="s">
        <v>232</v>
      </c>
      <c r="D5173" s="250" t="s">
        <v>244</v>
      </c>
      <c r="E5173" s="251" t="s">
        <v>9634</v>
      </c>
      <c r="F5173" s="0" t="n">
        <v>40.63</v>
      </c>
    </row>
    <row r="5174" customFormat="false" ht="15" hidden="false" customHeight="false" outlineLevel="0" collapsed="false">
      <c r="A5174" s="250" t="n">
        <v>11652</v>
      </c>
      <c r="B5174" s="250" t="s">
        <v>9635</v>
      </c>
      <c r="C5174" s="250" t="s">
        <v>232</v>
      </c>
      <c r="D5174" s="250" t="s">
        <v>244</v>
      </c>
      <c r="E5174" s="251" t="s">
        <v>9636</v>
      </c>
      <c r="F5174" s="0" t="n">
        <v>25.59</v>
      </c>
    </row>
    <row r="5175" customFormat="false" ht="15" hidden="false" customHeight="false" outlineLevel="0" collapsed="false">
      <c r="A5175" s="250" t="n">
        <v>13896</v>
      </c>
      <c r="B5175" s="250" t="s">
        <v>9637</v>
      </c>
      <c r="C5175" s="250" t="s">
        <v>232</v>
      </c>
      <c r="D5175" s="250" t="s">
        <v>244</v>
      </c>
      <c r="E5175" s="251" t="s">
        <v>9638</v>
      </c>
      <c r="F5175" s="0" t="n">
        <v>117.38</v>
      </c>
    </row>
    <row r="5176" customFormat="false" ht="15" hidden="false" customHeight="false" outlineLevel="0" collapsed="false">
      <c r="A5176" s="250" t="n">
        <v>13475</v>
      </c>
      <c r="B5176" s="250" t="s">
        <v>9639</v>
      </c>
      <c r="C5176" s="250" t="s">
        <v>232</v>
      </c>
      <c r="D5176" s="250" t="s">
        <v>244</v>
      </c>
      <c r="E5176" s="251" t="s">
        <v>9640</v>
      </c>
      <c r="F5176" s="0" t="n">
        <v>65.68</v>
      </c>
    </row>
    <row r="5177" customFormat="false" ht="15" hidden="false" customHeight="false" outlineLevel="0" collapsed="false">
      <c r="A5177" s="250" t="n">
        <v>44491</v>
      </c>
      <c r="B5177" s="250" t="s">
        <v>9641</v>
      </c>
      <c r="C5177" s="250" t="s">
        <v>232</v>
      </c>
      <c r="D5177" s="250" t="s">
        <v>244</v>
      </c>
      <c r="E5177" s="251" t="s">
        <v>9642</v>
      </c>
      <c r="F5177" s="0" t="n">
        <v>23.15</v>
      </c>
    </row>
    <row r="5178" customFormat="false" ht="15" hidden="false" customHeight="false" outlineLevel="0" collapsed="false">
      <c r="A5178" s="250" t="n">
        <v>44470</v>
      </c>
      <c r="B5178" s="250" t="s">
        <v>9643</v>
      </c>
      <c r="C5178" s="250" t="s">
        <v>232</v>
      </c>
      <c r="D5178" s="250" t="s">
        <v>244</v>
      </c>
      <c r="E5178" s="251" t="s">
        <v>9644</v>
      </c>
      <c r="F5178" s="0" t="n">
        <v>160.92</v>
      </c>
    </row>
    <row r="5179" customFormat="false" ht="15" hidden="false" customHeight="false" outlineLevel="0" collapsed="false">
      <c r="A5179" s="250" t="n">
        <v>13476</v>
      </c>
      <c r="B5179" s="250" t="s">
        <v>9645</v>
      </c>
      <c r="C5179" s="250" t="s">
        <v>232</v>
      </c>
      <c r="D5179" s="250" t="s">
        <v>244</v>
      </c>
      <c r="E5179" s="251" t="s">
        <v>9646</v>
      </c>
      <c r="F5179" s="0" t="n">
        <v>283.2</v>
      </c>
    </row>
    <row r="5180" customFormat="false" ht="15" hidden="false" customHeight="false" outlineLevel="0" collapsed="false">
      <c r="A5180" s="250" t="n">
        <v>10488</v>
      </c>
      <c r="B5180" s="250" t="s">
        <v>9647</v>
      </c>
      <c r="C5180" s="250" t="s">
        <v>232</v>
      </c>
      <c r="D5180" s="250" t="s">
        <v>244</v>
      </c>
      <c r="E5180" s="251" t="s">
        <v>9648</v>
      </c>
      <c r="F5180" s="0" t="n">
        <v>84.13</v>
      </c>
    </row>
    <row r="5181" customFormat="false" ht="15" hidden="false" customHeight="false" outlineLevel="0" collapsed="false">
      <c r="A5181" s="250" t="n">
        <v>13606</v>
      </c>
      <c r="B5181" s="250" t="s">
        <v>9649</v>
      </c>
      <c r="C5181" s="250" t="s">
        <v>232</v>
      </c>
      <c r="D5181" s="250" t="s">
        <v>244</v>
      </c>
      <c r="E5181" s="251" t="s">
        <v>9650</v>
      </c>
      <c r="F5181" s="0" t="n">
        <v>75.28</v>
      </c>
    </row>
    <row r="5182" customFormat="false" ht="15" hidden="false" customHeight="false" outlineLevel="0" collapsed="false">
      <c r="A5182" s="250" t="n">
        <v>10489</v>
      </c>
      <c r="B5182" s="250" t="s">
        <v>9651</v>
      </c>
      <c r="C5182" s="250" t="s">
        <v>575</v>
      </c>
      <c r="D5182" s="250" t="s">
        <v>236</v>
      </c>
      <c r="E5182" s="251" t="s">
        <v>9652</v>
      </c>
      <c r="F5182" s="0" t="n">
        <v>30.53</v>
      </c>
    </row>
    <row r="5183" customFormat="false" ht="15" hidden="false" customHeight="false" outlineLevel="0" collapsed="false">
      <c r="A5183" s="250" t="n">
        <v>41073</v>
      </c>
      <c r="B5183" s="250" t="s">
        <v>9653</v>
      </c>
      <c r="C5183" s="250" t="s">
        <v>578</v>
      </c>
      <c r="D5183" s="250" t="s">
        <v>236</v>
      </c>
      <c r="E5183" s="251" t="s">
        <v>9654</v>
      </c>
      <c r="F5183" s="0" t="n">
        <v>50.29</v>
      </c>
    </row>
    <row r="5184" customFormat="false" ht="15" hidden="false" customHeight="false" outlineLevel="0" collapsed="false">
      <c r="A5184" s="250" t="n">
        <v>34391</v>
      </c>
      <c r="B5184" s="250" t="s">
        <v>9655</v>
      </c>
      <c r="C5184" s="250" t="s">
        <v>243</v>
      </c>
      <c r="D5184" s="250" t="s">
        <v>236</v>
      </c>
      <c r="E5184" s="251" t="s">
        <v>9656</v>
      </c>
      <c r="F5184" s="0" t="n">
        <v>168.56</v>
      </c>
    </row>
    <row r="5185" customFormat="false" ht="15" hidden="false" customHeight="false" outlineLevel="0" collapsed="false">
      <c r="A5185" s="250" t="n">
        <v>10496</v>
      </c>
      <c r="B5185" s="250" t="s">
        <v>9657</v>
      </c>
      <c r="C5185" s="250" t="s">
        <v>243</v>
      </c>
      <c r="D5185" s="250" t="s">
        <v>236</v>
      </c>
      <c r="E5185" s="251" t="s">
        <v>9658</v>
      </c>
      <c r="F5185" s="0" t="n">
        <v>117.87</v>
      </c>
    </row>
    <row r="5186" customFormat="false" ht="15" hidden="false" customHeight="false" outlineLevel="0" collapsed="false">
      <c r="A5186" s="250" t="n">
        <v>10497</v>
      </c>
      <c r="B5186" s="250" t="s">
        <v>9659</v>
      </c>
      <c r="C5186" s="250" t="s">
        <v>243</v>
      </c>
      <c r="D5186" s="250" t="s">
        <v>236</v>
      </c>
      <c r="E5186" s="251" t="s">
        <v>9660</v>
      </c>
      <c r="F5186" s="0" t="n">
        <v>37</v>
      </c>
    </row>
    <row r="5187" customFormat="false" ht="15" hidden="false" customHeight="false" outlineLevel="0" collapsed="false">
      <c r="A5187" s="250" t="n">
        <v>10504</v>
      </c>
      <c r="B5187" s="250" t="s">
        <v>9661</v>
      </c>
      <c r="C5187" s="250" t="s">
        <v>243</v>
      </c>
      <c r="D5187" s="250" t="s">
        <v>236</v>
      </c>
      <c r="E5187" s="251" t="s">
        <v>9662</v>
      </c>
      <c r="F5187" s="0" t="n">
        <v>232.82</v>
      </c>
    </row>
    <row r="5188" customFormat="false" ht="15" hidden="false" customHeight="false" outlineLevel="0" collapsed="false">
      <c r="A5188" s="250" t="n">
        <v>34390</v>
      </c>
      <c r="B5188" s="250" t="s">
        <v>9663</v>
      </c>
      <c r="C5188" s="250" t="s">
        <v>243</v>
      </c>
      <c r="D5188" s="250" t="s">
        <v>236</v>
      </c>
      <c r="E5188" s="251" t="s">
        <v>9664</v>
      </c>
      <c r="F5188" s="0" t="n">
        <v>361.11</v>
      </c>
    </row>
    <row r="5189" customFormat="false" ht="15" hidden="false" customHeight="false" outlineLevel="0" collapsed="false">
      <c r="A5189" s="250" t="n">
        <v>34389</v>
      </c>
      <c r="B5189" s="250" t="s">
        <v>9665</v>
      </c>
      <c r="C5189" s="250" t="s">
        <v>243</v>
      </c>
      <c r="D5189" s="250" t="s">
        <v>236</v>
      </c>
      <c r="E5189" s="251" t="s">
        <v>9666</v>
      </c>
      <c r="F5189" s="0" t="n">
        <v>44.79</v>
      </c>
    </row>
    <row r="5190" customFormat="false" ht="15" hidden="false" customHeight="false" outlineLevel="0" collapsed="false">
      <c r="A5190" s="250" t="n">
        <v>34388</v>
      </c>
      <c r="B5190" s="250" t="s">
        <v>9667</v>
      </c>
      <c r="C5190" s="250" t="s">
        <v>243</v>
      </c>
      <c r="D5190" s="250" t="s">
        <v>236</v>
      </c>
      <c r="E5190" s="251" t="s">
        <v>9668</v>
      </c>
      <c r="F5190" s="0" t="n">
        <v>38.88</v>
      </c>
    </row>
    <row r="5191" customFormat="false" ht="15" hidden="false" customHeight="false" outlineLevel="0" collapsed="false">
      <c r="A5191" s="250" t="n">
        <v>34387</v>
      </c>
      <c r="B5191" s="250" t="s">
        <v>9669</v>
      </c>
      <c r="C5191" s="250" t="s">
        <v>243</v>
      </c>
      <c r="D5191" s="250" t="s">
        <v>236</v>
      </c>
      <c r="E5191" s="251" t="s">
        <v>9670</v>
      </c>
      <c r="F5191" s="0" t="n">
        <v>22.22</v>
      </c>
    </row>
    <row r="5192" customFormat="false" ht="15" hidden="false" customHeight="false" outlineLevel="0" collapsed="false">
      <c r="A5192" s="250" t="n">
        <v>11188</v>
      </c>
      <c r="B5192" s="250" t="s">
        <v>9671</v>
      </c>
      <c r="C5192" s="250" t="s">
        <v>243</v>
      </c>
      <c r="D5192" s="250" t="s">
        <v>236</v>
      </c>
      <c r="E5192" s="251" t="s">
        <v>9672</v>
      </c>
      <c r="F5192" s="0" t="n">
        <v>25.91</v>
      </c>
    </row>
    <row r="5193" customFormat="false" ht="15" hidden="false" customHeight="false" outlineLevel="0" collapsed="false">
      <c r="A5193" s="250" t="n">
        <v>11189</v>
      </c>
      <c r="B5193" s="250" t="s">
        <v>9673</v>
      </c>
      <c r="C5193" s="250" t="s">
        <v>243</v>
      </c>
      <c r="D5193" s="250" t="s">
        <v>236</v>
      </c>
      <c r="E5193" s="251" t="s">
        <v>9674</v>
      </c>
      <c r="F5193" s="0" t="n">
        <v>104.58</v>
      </c>
    </row>
    <row r="5194" customFormat="false" ht="15" hidden="false" customHeight="false" outlineLevel="0" collapsed="false">
      <c r="A5194" s="250" t="n">
        <v>21107</v>
      </c>
      <c r="B5194" s="250" t="s">
        <v>9675</v>
      </c>
      <c r="C5194" s="250" t="s">
        <v>243</v>
      </c>
      <c r="D5194" s="250" t="s">
        <v>236</v>
      </c>
      <c r="E5194" s="251" t="s">
        <v>9676</v>
      </c>
      <c r="F5194" s="0" t="n">
        <v>65.26</v>
      </c>
    </row>
    <row r="5195" customFormat="false" ht="15" hidden="false" customHeight="false" outlineLevel="0" collapsed="false">
      <c r="A5195" s="250" t="n">
        <v>34386</v>
      </c>
      <c r="B5195" s="250" t="s">
        <v>9677</v>
      </c>
      <c r="C5195" s="250" t="s">
        <v>243</v>
      </c>
      <c r="D5195" s="250" t="s">
        <v>236</v>
      </c>
      <c r="E5195" s="251" t="s">
        <v>9678</v>
      </c>
      <c r="F5195" s="0" t="n">
        <v>23.72</v>
      </c>
    </row>
    <row r="5196" customFormat="false" ht="15" hidden="false" customHeight="false" outlineLevel="0" collapsed="false">
      <c r="A5196" s="250" t="n">
        <v>10490</v>
      </c>
      <c r="B5196" s="250" t="s">
        <v>9679</v>
      </c>
      <c r="C5196" s="250" t="s">
        <v>243</v>
      </c>
      <c r="D5196" s="250" t="s">
        <v>233</v>
      </c>
      <c r="E5196" s="251" t="s">
        <v>9680</v>
      </c>
    </row>
    <row r="5197" customFormat="false" ht="15" hidden="false" customHeight="false" outlineLevel="0" collapsed="false">
      <c r="A5197" s="250" t="n">
        <v>10492</v>
      </c>
      <c r="B5197" s="250" t="s">
        <v>9681</v>
      </c>
      <c r="C5197" s="250" t="s">
        <v>243</v>
      </c>
      <c r="D5197" s="250" t="s">
        <v>236</v>
      </c>
      <c r="E5197" s="251" t="s">
        <v>9682</v>
      </c>
    </row>
    <row r="5198" customFormat="false" ht="15" hidden="false" customHeight="false" outlineLevel="0" collapsed="false">
      <c r="A5198" s="250" t="n">
        <v>10493</v>
      </c>
      <c r="B5198" s="250" t="s">
        <v>9683</v>
      </c>
      <c r="C5198" s="250" t="s">
        <v>243</v>
      </c>
      <c r="D5198" s="250" t="s">
        <v>236</v>
      </c>
      <c r="E5198" s="251" t="s">
        <v>9666</v>
      </c>
    </row>
    <row r="5199" customFormat="false" ht="15" hidden="false" customHeight="false" outlineLevel="0" collapsed="false">
      <c r="A5199" s="250" t="n">
        <v>10491</v>
      </c>
      <c r="B5199" s="250" t="s">
        <v>9684</v>
      </c>
      <c r="C5199" s="250" t="s">
        <v>243</v>
      </c>
      <c r="D5199" s="250" t="s">
        <v>236</v>
      </c>
      <c r="E5199" s="251" t="s">
        <v>9685</v>
      </c>
    </row>
    <row r="5200" customFormat="false" ht="15" hidden="false" customHeight="false" outlineLevel="0" collapsed="false">
      <c r="A5200" s="250" t="n">
        <v>34385</v>
      </c>
      <c r="B5200" s="250" t="s">
        <v>9686</v>
      </c>
      <c r="C5200" s="250" t="s">
        <v>243</v>
      </c>
      <c r="D5200" s="250" t="s">
        <v>236</v>
      </c>
      <c r="E5200" s="251" t="s">
        <v>9687</v>
      </c>
    </row>
    <row r="5201" customFormat="false" ht="15" hidden="false" customHeight="false" outlineLevel="0" collapsed="false">
      <c r="A5201" s="250" t="n">
        <v>10499</v>
      </c>
      <c r="B5201" s="250" t="s">
        <v>9688</v>
      </c>
      <c r="C5201" s="250" t="s">
        <v>243</v>
      </c>
      <c r="D5201" s="250" t="s">
        <v>236</v>
      </c>
      <c r="E5201" s="251" t="s">
        <v>9689</v>
      </c>
    </row>
    <row r="5202" customFormat="false" ht="15" hidden="false" customHeight="false" outlineLevel="0" collapsed="false">
      <c r="A5202" s="250" t="n">
        <v>34384</v>
      </c>
      <c r="B5202" s="250" t="s">
        <v>9690</v>
      </c>
      <c r="C5202" s="250" t="s">
        <v>243</v>
      </c>
      <c r="D5202" s="250" t="s">
        <v>236</v>
      </c>
      <c r="E5202" s="251" t="s">
        <v>9678</v>
      </c>
    </row>
    <row r="5203" customFormat="false" ht="15" hidden="false" customHeight="false" outlineLevel="0" collapsed="false">
      <c r="A5203" s="250" t="n">
        <v>11185</v>
      </c>
      <c r="B5203" s="250" t="s">
        <v>9691</v>
      </c>
      <c r="C5203" s="250" t="s">
        <v>243</v>
      </c>
      <c r="D5203" s="250" t="s">
        <v>236</v>
      </c>
      <c r="E5203" s="251" t="s">
        <v>9692</v>
      </c>
    </row>
    <row r="5204" customFormat="false" ht="15" hidden="false" customHeight="false" outlineLevel="0" collapsed="false">
      <c r="A5204" s="250" t="n">
        <v>10507</v>
      </c>
      <c r="B5204" s="250" t="s">
        <v>9693</v>
      </c>
      <c r="C5204" s="250" t="s">
        <v>243</v>
      </c>
      <c r="D5204" s="250" t="s">
        <v>236</v>
      </c>
      <c r="E5204" s="251" t="s">
        <v>9694</v>
      </c>
    </row>
    <row r="5205" customFormat="false" ht="15" hidden="false" customHeight="false" outlineLevel="0" collapsed="false">
      <c r="A5205" s="250" t="n">
        <v>10505</v>
      </c>
      <c r="B5205" s="250" t="s">
        <v>9695</v>
      </c>
      <c r="C5205" s="250" t="s">
        <v>243</v>
      </c>
      <c r="D5205" s="250" t="s">
        <v>236</v>
      </c>
      <c r="E5205" s="251" t="s">
        <v>9696</v>
      </c>
    </row>
    <row r="5206" customFormat="false" ht="15" hidden="false" customHeight="false" outlineLevel="0" collapsed="false">
      <c r="A5206" s="250" t="n">
        <v>10506</v>
      </c>
      <c r="B5206" s="250" t="s">
        <v>9697</v>
      </c>
      <c r="C5206" s="250" t="s">
        <v>243</v>
      </c>
      <c r="D5206" s="250" t="s">
        <v>236</v>
      </c>
      <c r="E5206" s="251" t="s">
        <v>9698</v>
      </c>
    </row>
    <row r="5207" customFormat="false" ht="15" hidden="false" customHeight="false" outlineLevel="0" collapsed="false">
      <c r="A5207" s="250" t="n">
        <v>5031</v>
      </c>
      <c r="B5207" s="250" t="s">
        <v>9699</v>
      </c>
      <c r="C5207" s="250" t="s">
        <v>243</v>
      </c>
      <c r="D5207" s="250" t="s">
        <v>233</v>
      </c>
      <c r="E5207" s="251" t="s">
        <v>9700</v>
      </c>
    </row>
    <row r="5208" customFormat="false" ht="15" hidden="false" customHeight="false" outlineLevel="0" collapsed="false">
      <c r="A5208" s="250" t="n">
        <v>10502</v>
      </c>
      <c r="B5208" s="250" t="s">
        <v>9701</v>
      </c>
      <c r="C5208" s="250" t="s">
        <v>243</v>
      </c>
      <c r="D5208" s="250" t="s">
        <v>236</v>
      </c>
      <c r="E5208" s="251" t="s">
        <v>9702</v>
      </c>
    </row>
    <row r="5209" customFormat="false" ht="15" hidden="false" customHeight="false" outlineLevel="0" collapsed="false">
      <c r="A5209" s="250" t="n">
        <v>10501</v>
      </c>
      <c r="B5209" s="250" t="s">
        <v>9703</v>
      </c>
      <c r="C5209" s="250" t="s">
        <v>243</v>
      </c>
      <c r="D5209" s="250" t="s">
        <v>236</v>
      </c>
      <c r="E5209" s="251" t="s">
        <v>3252</v>
      </c>
    </row>
    <row r="5210" customFormat="false" ht="15" hidden="false" customHeight="false" outlineLevel="0" collapsed="false">
      <c r="A5210" s="250" t="n">
        <v>10503</v>
      </c>
      <c r="B5210" s="250" t="s">
        <v>9704</v>
      </c>
      <c r="C5210" s="250" t="s">
        <v>243</v>
      </c>
      <c r="D5210" s="250" t="s">
        <v>236</v>
      </c>
      <c r="E5210" s="251" t="s">
        <v>9705</v>
      </c>
    </row>
    <row r="5211" customFormat="false" ht="15" hidden="false" customHeight="false" outlineLevel="0" collapsed="false">
      <c r="A5211" s="250" t="n">
        <v>4500</v>
      </c>
      <c r="B5211" s="250" t="s">
        <v>9706</v>
      </c>
      <c r="C5211" s="250" t="s">
        <v>253</v>
      </c>
      <c r="D5211" s="250" t="s">
        <v>236</v>
      </c>
      <c r="E5211" s="251" t="s">
        <v>9707</v>
      </c>
    </row>
    <row r="5212" customFormat="false" ht="15" hidden="false" customHeight="false" outlineLevel="0" collapsed="false">
      <c r="A5212" s="250" t="n">
        <v>4448</v>
      </c>
      <c r="B5212" s="250" t="s">
        <v>9708</v>
      </c>
      <c r="C5212" s="250" t="s">
        <v>253</v>
      </c>
      <c r="D5212" s="250" t="s">
        <v>236</v>
      </c>
      <c r="E5212" s="251" t="s">
        <v>4614</v>
      </c>
    </row>
    <row r="5213" customFormat="false" ht="15" hidden="false" customHeight="false" outlineLevel="0" collapsed="false">
      <c r="A5213" s="250" t="n">
        <v>20213</v>
      </c>
      <c r="B5213" s="250" t="s">
        <v>9709</v>
      </c>
      <c r="C5213" s="250" t="s">
        <v>253</v>
      </c>
      <c r="D5213" s="250" t="s">
        <v>236</v>
      </c>
      <c r="E5213" s="251" t="s">
        <v>9710</v>
      </c>
    </row>
    <row r="5214" customFormat="false" ht="15" hidden="false" customHeight="false" outlineLevel="0" collapsed="false">
      <c r="A5214" s="250" t="n">
        <v>20211</v>
      </c>
      <c r="B5214" s="250" t="s">
        <v>9711</v>
      </c>
      <c r="C5214" s="250" t="s">
        <v>253</v>
      </c>
      <c r="D5214" s="250" t="s">
        <v>236</v>
      </c>
      <c r="E5214" s="251" t="s">
        <v>7717</v>
      </c>
    </row>
    <row r="5215" customFormat="false" ht="15" hidden="false" customHeight="false" outlineLevel="0" collapsed="false">
      <c r="A5215" s="250" t="n">
        <v>40270</v>
      </c>
      <c r="B5215" s="250" t="s">
        <v>9712</v>
      </c>
      <c r="C5215" s="250" t="s">
        <v>253</v>
      </c>
      <c r="D5215" s="250" t="s">
        <v>244</v>
      </c>
      <c r="E5215" s="251" t="s">
        <v>9713</v>
      </c>
    </row>
    <row r="5216" customFormat="false" ht="15" hidden="false" customHeight="false" outlineLevel="0" collapsed="false">
      <c r="A5216" s="250" t="n">
        <v>4425</v>
      </c>
      <c r="B5216" s="250" t="s">
        <v>9714</v>
      </c>
      <c r="C5216" s="250" t="s">
        <v>253</v>
      </c>
      <c r="D5216" s="250" t="s">
        <v>236</v>
      </c>
      <c r="E5216" s="251" t="s">
        <v>9715</v>
      </c>
    </row>
    <row r="5217" customFormat="false" ht="15" hidden="false" customHeight="false" outlineLevel="0" collapsed="false">
      <c r="A5217" s="250" t="n">
        <v>4472</v>
      </c>
      <c r="B5217" s="250" t="s">
        <v>9716</v>
      </c>
      <c r="C5217" s="250" t="s">
        <v>253</v>
      </c>
      <c r="D5217" s="250" t="s">
        <v>236</v>
      </c>
      <c r="E5217" s="251" t="s">
        <v>2883</v>
      </c>
    </row>
    <row r="5218" customFormat="false" ht="15" hidden="false" customHeight="false" outlineLevel="0" collapsed="false">
      <c r="A5218" s="250" t="n">
        <v>35272</v>
      </c>
      <c r="B5218" s="250" t="s">
        <v>9717</v>
      </c>
      <c r="C5218" s="250" t="s">
        <v>253</v>
      </c>
      <c r="D5218" s="250" t="s">
        <v>236</v>
      </c>
      <c r="E5218" s="251" t="s">
        <v>9718</v>
      </c>
    </row>
    <row r="5219" customFormat="false" ht="15" hidden="false" customHeight="false" outlineLevel="0" collapsed="false">
      <c r="A5219" s="250" t="n">
        <v>4481</v>
      </c>
      <c r="B5219" s="250" t="s">
        <v>9719</v>
      </c>
      <c r="C5219" s="250" t="s">
        <v>253</v>
      </c>
      <c r="D5219" s="250" t="s">
        <v>236</v>
      </c>
      <c r="E5219" s="251" t="s">
        <v>9720</v>
      </c>
    </row>
    <row r="5220" customFormat="false" ht="15" hidden="false" customHeight="false" outlineLevel="0" collapsed="false">
      <c r="A5220" s="250" t="n">
        <v>34345</v>
      </c>
      <c r="B5220" s="250" t="s">
        <v>9721</v>
      </c>
      <c r="C5220" s="250" t="s">
        <v>575</v>
      </c>
      <c r="D5220" s="250" t="s">
        <v>236</v>
      </c>
      <c r="E5220" s="251" t="s">
        <v>9722</v>
      </c>
    </row>
    <row r="5221" customFormat="false" ht="15" hidden="false" customHeight="false" outlineLevel="0" collapsed="false">
      <c r="A5221" s="250" t="n">
        <v>41096</v>
      </c>
      <c r="B5221" s="250" t="s">
        <v>9723</v>
      </c>
      <c r="C5221" s="250" t="s">
        <v>578</v>
      </c>
      <c r="D5221" s="250" t="s">
        <v>236</v>
      </c>
      <c r="E5221" s="251" t="s">
        <v>9724</v>
      </c>
    </row>
    <row r="5222" customFormat="false" ht="15" hidden="false" customHeight="false" outlineLevel="0" collapsed="false">
      <c r="A5222" s="250" t="n">
        <v>41776</v>
      </c>
      <c r="B5222" s="250" t="s">
        <v>9725</v>
      </c>
      <c r="C5222" s="250" t="s">
        <v>575</v>
      </c>
      <c r="D5222" s="250" t="s">
        <v>236</v>
      </c>
      <c r="E5222" s="251" t="s">
        <v>3129</v>
      </c>
    </row>
    <row r="5223" customFormat="false" ht="15" hidden="false" customHeight="false" outlineLevel="0" collapsed="false">
      <c r="A5223" s="250"/>
      <c r="B5223" s="250"/>
      <c r="C5223" s="250"/>
      <c r="D5223" s="250"/>
      <c r="E5223" s="250"/>
    </row>
    <row r="5224" customFormat="false" ht="15" hidden="false" customHeight="false" outlineLevel="0" collapsed="false">
      <c r="A5224" s="250" t="s">
        <v>9726</v>
      </c>
      <c r="B5224" s="250"/>
      <c r="C5224" s="250"/>
      <c r="D5224" s="250"/>
      <c r="E5224" s="250"/>
    </row>
    <row r="5225" customFormat="false" ht="15" hidden="false" customHeight="false" outlineLevel="0" collapsed="false">
      <c r="A5225" s="103"/>
      <c r="B5225" s="103"/>
      <c r="C5225" s="103"/>
      <c r="D5225" s="103"/>
      <c r="E5225" s="252"/>
    </row>
    <row r="5226" customFormat="false" ht="15" hidden="false" customHeight="false" outlineLevel="0" collapsed="false">
      <c r="A5226" s="103"/>
      <c r="B5226" s="103"/>
      <c r="C5226" s="103"/>
      <c r="D5226" s="103"/>
      <c r="E5226" s="252"/>
    </row>
    <row r="5227" customFormat="false" ht="15" hidden="false" customHeight="false" outlineLevel="0" collapsed="false">
      <c r="A5227" s="103"/>
      <c r="B5227" s="103"/>
      <c r="C5227" s="103"/>
      <c r="D5227" s="103"/>
      <c r="E5227" s="252"/>
    </row>
    <row r="5228" customFormat="false" ht="15" hidden="false" customHeight="false" outlineLevel="0" collapsed="false">
      <c r="A5228" s="103"/>
      <c r="B5228" s="103"/>
      <c r="C5228" s="103"/>
      <c r="D5228" s="103"/>
      <c r="E5228" s="252"/>
    </row>
    <row r="5229" customFormat="false" ht="15" hidden="false" customHeight="false" outlineLevel="0" collapsed="false">
      <c r="A5229" s="103"/>
      <c r="B5229" s="103"/>
      <c r="C5229" s="103"/>
      <c r="D5229" s="103"/>
      <c r="E5229" s="252"/>
    </row>
    <row r="5230" customFormat="false" ht="15" hidden="false" customHeight="false" outlineLevel="0" collapsed="false">
      <c r="A5230" s="103"/>
      <c r="B5230" s="103"/>
      <c r="C5230" s="103"/>
      <c r="D5230" s="103"/>
      <c r="E5230" s="252"/>
    </row>
    <row r="5231" customFormat="false" ht="15" hidden="false" customHeight="false" outlineLevel="0" collapsed="false">
      <c r="A5231" s="103"/>
      <c r="B5231" s="103"/>
      <c r="C5231" s="103"/>
      <c r="D5231" s="103"/>
      <c r="E5231" s="252"/>
    </row>
    <row r="5232" customFormat="false" ht="15" hidden="false" customHeight="false" outlineLevel="0" collapsed="false">
      <c r="A5232" s="103"/>
      <c r="B5232" s="103"/>
      <c r="C5232" s="103"/>
      <c r="D5232" s="103"/>
      <c r="E5232" s="252"/>
    </row>
    <row r="5233" customFormat="false" ht="15" hidden="false" customHeight="false" outlineLevel="0" collapsed="false">
      <c r="A5233" s="103"/>
      <c r="B5233" s="103"/>
      <c r="C5233" s="103"/>
      <c r="D5233" s="103"/>
      <c r="E5233" s="252"/>
    </row>
    <row r="5234" customFormat="false" ht="15" hidden="false" customHeight="false" outlineLevel="0" collapsed="false">
      <c r="A5234" s="103"/>
      <c r="B5234" s="103"/>
      <c r="C5234" s="103"/>
      <c r="D5234" s="103"/>
      <c r="E5234" s="252"/>
    </row>
    <row r="5235" customFormat="false" ht="15" hidden="false" customHeight="false" outlineLevel="0" collapsed="false">
      <c r="A5235" s="103"/>
      <c r="B5235" s="103"/>
      <c r="C5235" s="103"/>
      <c r="D5235" s="103"/>
      <c r="E5235" s="252"/>
    </row>
    <row r="5236" customFormat="false" ht="15" hidden="false" customHeight="false" outlineLevel="0" collapsed="false">
      <c r="A5236" s="103"/>
      <c r="B5236" s="103"/>
      <c r="C5236" s="103"/>
      <c r="D5236" s="103"/>
      <c r="E5236" s="252"/>
    </row>
    <row r="5237" customFormat="false" ht="15" hidden="false" customHeight="false" outlineLevel="0" collapsed="false">
      <c r="A5237" s="103"/>
      <c r="B5237" s="103"/>
      <c r="C5237" s="103"/>
      <c r="D5237" s="103"/>
      <c r="E5237" s="252"/>
    </row>
    <row r="5238" customFormat="false" ht="15" hidden="false" customHeight="false" outlineLevel="0" collapsed="false">
      <c r="A5238" s="103"/>
      <c r="B5238" s="103"/>
      <c r="C5238" s="103"/>
      <c r="D5238" s="103"/>
      <c r="E5238" s="252"/>
    </row>
    <row r="5239" customFormat="false" ht="15" hidden="false" customHeight="false" outlineLevel="0" collapsed="false">
      <c r="A5239" s="103"/>
      <c r="B5239" s="103"/>
      <c r="C5239" s="103"/>
      <c r="D5239" s="103"/>
      <c r="E5239" s="252"/>
    </row>
    <row r="5240" customFormat="false" ht="15" hidden="false" customHeight="false" outlineLevel="0" collapsed="false">
      <c r="A5240" s="103"/>
      <c r="B5240" s="103"/>
      <c r="C5240" s="103"/>
      <c r="D5240" s="103"/>
      <c r="E5240" s="252"/>
    </row>
    <row r="5241" customFormat="false" ht="15" hidden="false" customHeight="false" outlineLevel="0" collapsed="false">
      <c r="A5241" s="103"/>
      <c r="B5241" s="103"/>
      <c r="C5241" s="103"/>
      <c r="D5241" s="103"/>
      <c r="E5241" s="252"/>
    </row>
    <row r="5242" customFormat="false" ht="15" hidden="false" customHeight="false" outlineLevel="0" collapsed="false">
      <c r="A5242" s="103"/>
      <c r="B5242" s="103"/>
      <c r="C5242" s="103"/>
      <c r="D5242" s="103"/>
      <c r="E5242" s="252"/>
    </row>
    <row r="5243" customFormat="false" ht="15" hidden="false" customHeight="false" outlineLevel="0" collapsed="false">
      <c r="A5243" s="103"/>
      <c r="B5243" s="103"/>
      <c r="C5243" s="103"/>
      <c r="D5243" s="103"/>
      <c r="E5243" s="252"/>
    </row>
    <row r="5244" customFormat="false" ht="15" hidden="false" customHeight="false" outlineLevel="0" collapsed="false">
      <c r="A5244" s="103"/>
      <c r="B5244" s="103"/>
      <c r="C5244" s="103"/>
      <c r="D5244" s="103"/>
      <c r="E5244" s="252"/>
    </row>
    <row r="5245" customFormat="false" ht="15" hidden="false" customHeight="false" outlineLevel="0" collapsed="false">
      <c r="A5245" s="103"/>
      <c r="B5245" s="103"/>
      <c r="C5245" s="103"/>
      <c r="D5245" s="103"/>
      <c r="E5245" s="252"/>
    </row>
    <row r="5246" customFormat="false" ht="15" hidden="false" customHeight="false" outlineLevel="0" collapsed="false">
      <c r="A5246" s="103"/>
      <c r="B5246" s="103"/>
      <c r="C5246" s="103"/>
      <c r="D5246" s="103"/>
      <c r="E5246" s="252"/>
    </row>
    <row r="5247" customFormat="false" ht="15" hidden="false" customHeight="false" outlineLevel="0" collapsed="false">
      <c r="A5247" s="103"/>
      <c r="B5247" s="103"/>
      <c r="C5247" s="103"/>
      <c r="D5247" s="103"/>
      <c r="E5247" s="252"/>
    </row>
    <row r="5248" customFormat="false" ht="15" hidden="false" customHeight="false" outlineLevel="0" collapsed="false">
      <c r="A5248" s="103"/>
      <c r="B5248" s="103"/>
      <c r="C5248" s="103"/>
      <c r="D5248" s="103"/>
      <c r="E5248" s="252"/>
    </row>
    <row r="5249" customFormat="false" ht="15" hidden="false" customHeight="false" outlineLevel="0" collapsed="false">
      <c r="A5249" s="103"/>
      <c r="B5249" s="103"/>
      <c r="C5249" s="103"/>
      <c r="D5249" s="103"/>
      <c r="E5249" s="252"/>
    </row>
    <row r="5250" customFormat="false" ht="15" hidden="false" customHeight="false" outlineLevel="0" collapsed="false">
      <c r="A5250" s="103"/>
      <c r="B5250" s="103"/>
      <c r="C5250" s="103"/>
      <c r="D5250" s="103"/>
      <c r="E5250" s="252"/>
    </row>
    <row r="5251" customFormat="false" ht="15" hidden="false" customHeight="false" outlineLevel="0" collapsed="false">
      <c r="A5251" s="103"/>
      <c r="B5251" s="103"/>
      <c r="C5251" s="103"/>
      <c r="D5251" s="103"/>
      <c r="E5251" s="252"/>
    </row>
    <row r="5252" customFormat="false" ht="15" hidden="false" customHeight="false" outlineLevel="0" collapsed="false">
      <c r="A5252" s="103"/>
      <c r="B5252" s="103"/>
      <c r="C5252" s="103"/>
      <c r="D5252" s="103"/>
      <c r="E5252" s="252"/>
    </row>
    <row r="5253" customFormat="false" ht="15" hidden="false" customHeight="false" outlineLevel="0" collapsed="false">
      <c r="A5253" s="103"/>
      <c r="B5253" s="103"/>
      <c r="C5253" s="103"/>
      <c r="D5253" s="103"/>
      <c r="E5253" s="252"/>
    </row>
    <row r="5254" customFormat="false" ht="15" hidden="false" customHeight="false" outlineLevel="0" collapsed="false">
      <c r="A5254" s="103"/>
      <c r="B5254" s="103"/>
      <c r="C5254" s="103"/>
      <c r="D5254" s="103"/>
      <c r="E5254" s="252"/>
    </row>
    <row r="5255" customFormat="false" ht="15" hidden="false" customHeight="false" outlineLevel="0" collapsed="false">
      <c r="A5255" s="103"/>
      <c r="B5255" s="103"/>
      <c r="C5255" s="103"/>
      <c r="D5255" s="103"/>
      <c r="E5255" s="252"/>
    </row>
    <row r="5256" customFormat="false" ht="15" hidden="false" customHeight="false" outlineLevel="0" collapsed="false">
      <c r="A5256" s="103"/>
      <c r="B5256" s="103"/>
      <c r="C5256" s="103"/>
      <c r="D5256" s="103"/>
      <c r="E5256" s="252"/>
    </row>
    <row r="5257" customFormat="false" ht="15" hidden="false" customHeight="false" outlineLevel="0" collapsed="false">
      <c r="A5257" s="103"/>
      <c r="B5257" s="103"/>
      <c r="C5257" s="103"/>
      <c r="D5257" s="103"/>
      <c r="E5257" s="252"/>
    </row>
    <row r="5258" customFormat="false" ht="15" hidden="false" customHeight="false" outlineLevel="0" collapsed="false">
      <c r="A5258" s="103"/>
      <c r="B5258" s="103"/>
      <c r="C5258" s="103"/>
      <c r="D5258" s="103"/>
      <c r="E5258" s="252"/>
    </row>
    <row r="5259" customFormat="false" ht="15" hidden="false" customHeight="false" outlineLevel="0" collapsed="false">
      <c r="A5259" s="103"/>
      <c r="B5259" s="103"/>
      <c r="C5259" s="103"/>
      <c r="D5259" s="103"/>
      <c r="E5259" s="252"/>
    </row>
    <row r="5260" customFormat="false" ht="15" hidden="false" customHeight="false" outlineLevel="0" collapsed="false">
      <c r="A5260" s="103"/>
      <c r="B5260" s="103"/>
      <c r="C5260" s="103"/>
      <c r="D5260" s="103"/>
      <c r="E5260" s="252"/>
    </row>
    <row r="5261" customFormat="false" ht="15" hidden="false" customHeight="false" outlineLevel="0" collapsed="false">
      <c r="A5261" s="103"/>
      <c r="B5261" s="103"/>
      <c r="C5261" s="103"/>
      <c r="D5261" s="103"/>
      <c r="E5261" s="252"/>
    </row>
    <row r="5262" customFormat="false" ht="15" hidden="false" customHeight="false" outlineLevel="0" collapsed="false">
      <c r="A5262" s="103"/>
      <c r="B5262" s="103"/>
      <c r="C5262" s="103"/>
      <c r="D5262" s="103"/>
      <c r="E5262" s="252"/>
    </row>
    <row r="5263" customFormat="false" ht="15" hidden="false" customHeight="false" outlineLevel="0" collapsed="false">
      <c r="A5263" s="103"/>
      <c r="B5263" s="103"/>
      <c r="C5263" s="103"/>
      <c r="D5263" s="103"/>
      <c r="E5263" s="252"/>
    </row>
    <row r="5264" customFormat="false" ht="15" hidden="false" customHeight="false" outlineLevel="0" collapsed="false">
      <c r="A5264" s="103"/>
      <c r="B5264" s="103"/>
      <c r="C5264" s="103"/>
      <c r="D5264" s="103"/>
      <c r="E5264" s="252"/>
    </row>
    <row r="5265" customFormat="false" ht="15" hidden="false" customHeight="false" outlineLevel="0" collapsed="false">
      <c r="A5265" s="103"/>
      <c r="B5265" s="103"/>
      <c r="C5265" s="103"/>
      <c r="D5265" s="103"/>
      <c r="E5265" s="252"/>
    </row>
    <row r="5266" customFormat="false" ht="15" hidden="false" customHeight="false" outlineLevel="0" collapsed="false">
      <c r="A5266" s="103"/>
      <c r="B5266" s="103"/>
      <c r="C5266" s="103"/>
      <c r="D5266" s="103"/>
      <c r="E5266" s="252"/>
    </row>
    <row r="5267" customFormat="false" ht="15" hidden="false" customHeight="false" outlineLevel="0" collapsed="false">
      <c r="A5267" s="103"/>
      <c r="B5267" s="103"/>
      <c r="C5267" s="103"/>
      <c r="D5267" s="103"/>
      <c r="E5267" s="252"/>
    </row>
    <row r="5268" customFormat="false" ht="15" hidden="false" customHeight="false" outlineLevel="0" collapsed="false">
      <c r="A5268" s="103"/>
      <c r="B5268" s="103"/>
      <c r="C5268" s="103"/>
      <c r="D5268" s="103"/>
      <c r="E5268" s="252"/>
    </row>
    <row r="5269" customFormat="false" ht="15" hidden="false" customHeight="false" outlineLevel="0" collapsed="false">
      <c r="A5269" s="103"/>
      <c r="B5269" s="103"/>
      <c r="C5269" s="103"/>
      <c r="D5269" s="103"/>
      <c r="E5269" s="252"/>
    </row>
    <row r="5270" customFormat="false" ht="15" hidden="false" customHeight="false" outlineLevel="0" collapsed="false">
      <c r="A5270" s="103"/>
      <c r="B5270" s="103"/>
      <c r="C5270" s="103"/>
      <c r="D5270" s="103"/>
      <c r="E5270" s="252"/>
    </row>
    <row r="5271" customFormat="false" ht="15" hidden="false" customHeight="false" outlineLevel="0" collapsed="false">
      <c r="A5271" s="103"/>
      <c r="B5271" s="103"/>
      <c r="C5271" s="103"/>
      <c r="D5271" s="103"/>
      <c r="E5271" s="252"/>
    </row>
    <row r="5272" customFormat="false" ht="15" hidden="false" customHeight="false" outlineLevel="0" collapsed="false">
      <c r="A5272" s="103"/>
      <c r="B5272" s="103"/>
      <c r="C5272" s="103"/>
      <c r="D5272" s="103"/>
      <c r="E5272" s="252"/>
    </row>
    <row r="5273" customFormat="false" ht="15" hidden="false" customHeight="false" outlineLevel="0" collapsed="false">
      <c r="A5273" s="103"/>
      <c r="B5273" s="103"/>
      <c r="C5273" s="103"/>
      <c r="D5273" s="103"/>
      <c r="E5273" s="252"/>
    </row>
    <row r="5274" customFormat="false" ht="15" hidden="false" customHeight="false" outlineLevel="0" collapsed="false">
      <c r="A5274" s="103"/>
      <c r="B5274" s="103"/>
      <c r="C5274" s="103"/>
      <c r="D5274" s="103"/>
      <c r="E5274" s="252"/>
    </row>
    <row r="5275" customFormat="false" ht="15" hidden="false" customHeight="false" outlineLevel="0" collapsed="false">
      <c r="A5275" s="103"/>
      <c r="B5275" s="103"/>
      <c r="C5275" s="103"/>
      <c r="D5275" s="103"/>
      <c r="E5275" s="252"/>
    </row>
    <row r="5276" customFormat="false" ht="15" hidden="false" customHeight="false" outlineLevel="0" collapsed="false">
      <c r="A5276" s="103"/>
      <c r="B5276" s="103"/>
      <c r="C5276" s="103"/>
      <c r="D5276" s="103"/>
      <c r="E5276" s="252"/>
    </row>
    <row r="5277" customFormat="false" ht="15" hidden="false" customHeight="false" outlineLevel="0" collapsed="false">
      <c r="A5277" s="103"/>
      <c r="B5277" s="103"/>
      <c r="C5277" s="103"/>
      <c r="D5277" s="103"/>
      <c r="E5277" s="252"/>
    </row>
    <row r="5278" customFormat="false" ht="15" hidden="false" customHeight="false" outlineLevel="0" collapsed="false">
      <c r="A5278" s="103"/>
      <c r="B5278" s="103"/>
      <c r="C5278" s="103"/>
      <c r="D5278" s="103"/>
      <c r="E5278" s="252"/>
      <c r="F5278" s="0" t="n">
        <v>0</v>
      </c>
    </row>
    <row r="5279" customFormat="false" ht="15" hidden="false" customHeight="false" outlineLevel="0" collapsed="false">
      <c r="A5279" s="103" t="s">
        <v>9727</v>
      </c>
      <c r="B5279" s="103"/>
      <c r="C5279" s="103"/>
      <c r="D5279" s="103"/>
      <c r="E5279" s="252"/>
      <c r="F5279" s="0" t="n">
        <v>0</v>
      </c>
    </row>
    <row r="5280" customFormat="false" ht="15" hidden="false" customHeight="false" outlineLevel="0" collapsed="false">
      <c r="A5280" s="103"/>
      <c r="B5280" s="103"/>
      <c r="C5280" s="103"/>
      <c r="D5280" s="103"/>
      <c r="E5280" s="252"/>
    </row>
    <row r="5281" customFormat="false" ht="15" hidden="false" customHeight="false" outlineLevel="0" collapsed="false">
      <c r="A5281" s="103"/>
      <c r="B5281" s="103"/>
      <c r="C5281" s="103"/>
      <c r="D5281" s="103"/>
      <c r="E5281" s="252"/>
    </row>
    <row r="5282" customFormat="false" ht="15" hidden="false" customHeight="false" outlineLevel="0" collapsed="false">
      <c r="A5282" s="103"/>
      <c r="B5282" s="103"/>
      <c r="C5282" s="103"/>
      <c r="D5282" s="103"/>
      <c r="E5282" s="252"/>
    </row>
    <row r="5283" customFormat="false" ht="15" hidden="false" customHeight="false" outlineLevel="0" collapsed="false">
      <c r="A5283" s="103"/>
      <c r="B5283" s="103"/>
      <c r="C5283" s="103"/>
      <c r="D5283" s="103"/>
      <c r="E5283" s="252"/>
    </row>
    <row r="5284" customFormat="false" ht="15" hidden="false" customHeight="false" outlineLevel="0" collapsed="false">
      <c r="A5284" s="103"/>
      <c r="B5284" s="103"/>
      <c r="C5284" s="103"/>
      <c r="D5284" s="103"/>
      <c r="E5284" s="252"/>
    </row>
    <row r="5285" customFormat="false" ht="15" hidden="false" customHeight="false" outlineLevel="0" collapsed="false">
      <c r="A5285" s="103"/>
      <c r="B5285" s="103"/>
      <c r="C5285" s="103"/>
      <c r="D5285" s="103"/>
      <c r="E5285" s="252"/>
    </row>
    <row r="5286" customFormat="false" ht="15" hidden="false" customHeight="false" outlineLevel="0" collapsed="false">
      <c r="A5286" s="103"/>
      <c r="B5286" s="103"/>
      <c r="C5286" s="103"/>
      <c r="D5286" s="103"/>
      <c r="E5286" s="252"/>
    </row>
    <row r="5287" customFormat="false" ht="15" hidden="false" customHeight="false" outlineLevel="0" collapsed="false">
      <c r="A5287" s="103"/>
      <c r="B5287" s="103"/>
      <c r="C5287" s="103"/>
      <c r="D5287" s="103"/>
      <c r="E5287" s="252"/>
    </row>
    <row r="5288" customFormat="false" ht="15" hidden="false" customHeight="false" outlineLevel="0" collapsed="false">
      <c r="A5288" s="103"/>
      <c r="B5288" s="103"/>
      <c r="C5288" s="103"/>
      <c r="D5288" s="103"/>
      <c r="E5288" s="252"/>
    </row>
    <row r="5289" customFormat="false" ht="15" hidden="false" customHeight="false" outlineLevel="0" collapsed="false">
      <c r="A5289" s="103"/>
      <c r="B5289" s="103"/>
      <c r="C5289" s="103"/>
      <c r="D5289" s="103"/>
      <c r="E5289" s="252"/>
    </row>
    <row r="5290" customFormat="false" ht="15" hidden="false" customHeight="false" outlineLevel="0" collapsed="false">
      <c r="A5290" s="103"/>
      <c r="B5290" s="103"/>
      <c r="C5290" s="103"/>
      <c r="D5290" s="103"/>
      <c r="E5290" s="252"/>
    </row>
    <row r="5291" customFormat="false" ht="15" hidden="false" customHeight="false" outlineLevel="0" collapsed="false">
      <c r="A5291" s="103"/>
      <c r="B5291" s="103"/>
      <c r="C5291" s="103"/>
      <c r="D5291" s="103"/>
      <c r="E5291" s="252"/>
    </row>
    <row r="5292" customFormat="false" ht="15" hidden="false" customHeight="false" outlineLevel="0" collapsed="false">
      <c r="A5292" s="103"/>
      <c r="B5292" s="103"/>
      <c r="C5292" s="103"/>
      <c r="D5292" s="103"/>
      <c r="E5292" s="252"/>
    </row>
    <row r="5293" customFormat="false" ht="15" hidden="false" customHeight="false" outlineLevel="0" collapsed="false">
      <c r="A5293" s="103"/>
      <c r="B5293" s="103"/>
      <c r="C5293" s="103"/>
      <c r="D5293" s="103"/>
      <c r="E5293" s="252"/>
    </row>
    <row r="5294" customFormat="false" ht="15" hidden="false" customHeight="false" outlineLevel="0" collapsed="false">
      <c r="A5294" s="103"/>
      <c r="B5294" s="103"/>
      <c r="C5294" s="103"/>
      <c r="D5294" s="103"/>
      <c r="E5294" s="252"/>
    </row>
    <row r="5295" customFormat="false" ht="15" hidden="false" customHeight="false" outlineLevel="0" collapsed="false">
      <c r="A5295" s="103"/>
      <c r="B5295" s="103"/>
      <c r="C5295" s="103"/>
      <c r="D5295" s="103"/>
      <c r="E5295" s="252"/>
    </row>
    <row r="5296" customFormat="false" ht="15" hidden="false" customHeight="false" outlineLevel="0" collapsed="false">
      <c r="A5296" s="103"/>
      <c r="B5296" s="103"/>
      <c r="C5296" s="103"/>
      <c r="D5296" s="103"/>
      <c r="E5296" s="252"/>
    </row>
    <row r="5297" customFormat="false" ht="15" hidden="false" customHeight="false" outlineLevel="0" collapsed="false">
      <c r="A5297" s="103"/>
      <c r="B5297" s="103"/>
      <c r="C5297" s="103"/>
      <c r="D5297" s="103"/>
      <c r="E5297" s="252"/>
    </row>
    <row r="5298" customFormat="false" ht="15" hidden="false" customHeight="false" outlineLevel="0" collapsed="false">
      <c r="A5298" s="103"/>
      <c r="B5298" s="103"/>
      <c r="C5298" s="103"/>
      <c r="D5298" s="103"/>
      <c r="E5298" s="252"/>
    </row>
    <row r="5299" customFormat="false" ht="15" hidden="false" customHeight="false" outlineLevel="0" collapsed="false">
      <c r="A5299" s="103"/>
      <c r="B5299" s="103"/>
      <c r="C5299" s="103"/>
      <c r="D5299" s="103"/>
      <c r="E5299" s="252"/>
    </row>
    <row r="5300" customFormat="false" ht="15" hidden="false" customHeight="false" outlineLevel="0" collapsed="false">
      <c r="A5300" s="103"/>
      <c r="B5300" s="103"/>
      <c r="C5300" s="103"/>
      <c r="D5300" s="103"/>
      <c r="E5300" s="252"/>
    </row>
    <row r="5301" customFormat="false" ht="15" hidden="false" customHeight="false" outlineLevel="0" collapsed="false">
      <c r="A5301" s="103"/>
      <c r="B5301" s="103"/>
      <c r="C5301" s="103"/>
      <c r="D5301" s="103"/>
      <c r="E5301" s="252"/>
    </row>
    <row r="5302" customFormat="false" ht="15" hidden="false" customHeight="false" outlineLevel="0" collapsed="false">
      <c r="A5302" s="103"/>
      <c r="B5302" s="103"/>
      <c r="C5302" s="103"/>
      <c r="D5302" s="103"/>
      <c r="E5302" s="252"/>
    </row>
    <row r="5303" customFormat="false" ht="15" hidden="false" customHeight="false" outlineLevel="0" collapsed="false">
      <c r="A5303" s="103"/>
      <c r="B5303" s="103"/>
      <c r="C5303" s="103"/>
      <c r="D5303" s="103"/>
      <c r="E5303" s="252"/>
    </row>
    <row r="5304" customFormat="false" ht="15" hidden="false" customHeight="false" outlineLevel="0" collapsed="false">
      <c r="A5304" s="103"/>
      <c r="B5304" s="103"/>
      <c r="C5304" s="103"/>
      <c r="D5304" s="103"/>
      <c r="E5304" s="252"/>
    </row>
    <row r="5305" customFormat="false" ht="15" hidden="false" customHeight="false" outlineLevel="0" collapsed="false">
      <c r="A5305" s="103"/>
      <c r="B5305" s="103"/>
      <c r="C5305" s="103"/>
      <c r="D5305" s="103"/>
      <c r="E5305" s="252"/>
    </row>
    <row r="5306" customFormat="false" ht="15" hidden="false" customHeight="false" outlineLevel="0" collapsed="false">
      <c r="A5306" s="103"/>
      <c r="B5306" s="103"/>
      <c r="C5306" s="103"/>
      <c r="D5306" s="103"/>
      <c r="E5306" s="252"/>
    </row>
    <row r="5307" customFormat="false" ht="15" hidden="false" customHeight="false" outlineLevel="0" collapsed="false">
      <c r="A5307" s="103"/>
      <c r="B5307" s="103"/>
      <c r="C5307" s="103"/>
      <c r="D5307" s="103"/>
      <c r="E5307" s="252"/>
    </row>
    <row r="5308" customFormat="false" ht="15" hidden="false" customHeight="false" outlineLevel="0" collapsed="false">
      <c r="A5308" s="103"/>
      <c r="B5308" s="103"/>
      <c r="C5308" s="103"/>
      <c r="D5308" s="103"/>
      <c r="E5308" s="252"/>
    </row>
    <row r="5309" customFormat="false" ht="15" hidden="false" customHeight="false" outlineLevel="0" collapsed="false">
      <c r="A5309" s="103"/>
      <c r="B5309" s="103"/>
      <c r="C5309" s="103"/>
      <c r="D5309" s="103"/>
      <c r="E5309" s="252"/>
    </row>
    <row r="5310" customFormat="false" ht="15" hidden="false" customHeight="false" outlineLevel="0" collapsed="false">
      <c r="A5310" s="103"/>
      <c r="B5310" s="103"/>
      <c r="C5310" s="103"/>
      <c r="D5310" s="103"/>
      <c r="E5310" s="252"/>
    </row>
    <row r="5311" customFormat="false" ht="15" hidden="false" customHeight="false" outlineLevel="0" collapsed="false">
      <c r="A5311" s="103"/>
      <c r="B5311" s="103"/>
      <c r="C5311" s="103"/>
      <c r="D5311" s="103"/>
      <c r="E5311" s="252"/>
    </row>
    <row r="5312" customFormat="false" ht="15" hidden="false" customHeight="false" outlineLevel="0" collapsed="false">
      <c r="A5312" s="103"/>
      <c r="B5312" s="103"/>
      <c r="C5312" s="103"/>
      <c r="D5312" s="103"/>
      <c r="E5312" s="252"/>
    </row>
    <row r="5313" customFormat="false" ht="15" hidden="false" customHeight="false" outlineLevel="0" collapsed="false">
      <c r="A5313" s="103"/>
      <c r="B5313" s="103"/>
      <c r="C5313" s="103"/>
      <c r="D5313" s="103"/>
      <c r="E5313" s="252"/>
    </row>
    <row r="5314" customFormat="false" ht="15" hidden="false" customHeight="false" outlineLevel="0" collapsed="false">
      <c r="A5314" s="103"/>
      <c r="B5314" s="103"/>
      <c r="C5314" s="103"/>
      <c r="D5314" s="103"/>
      <c r="E5314" s="252"/>
    </row>
    <row r="5315" customFormat="false" ht="15" hidden="false" customHeight="false" outlineLevel="0" collapsed="false">
      <c r="A5315" s="103"/>
      <c r="B5315" s="103"/>
      <c r="C5315" s="103"/>
      <c r="D5315" s="103"/>
      <c r="E5315" s="252"/>
    </row>
    <row r="5316" customFormat="false" ht="15" hidden="false" customHeight="false" outlineLevel="0" collapsed="false">
      <c r="A5316" s="103"/>
      <c r="B5316" s="103"/>
      <c r="C5316" s="103"/>
      <c r="D5316" s="103"/>
      <c r="E5316" s="252"/>
    </row>
    <row r="5317" customFormat="false" ht="15" hidden="false" customHeight="false" outlineLevel="0" collapsed="false">
      <c r="A5317" s="103"/>
      <c r="B5317" s="103"/>
      <c r="C5317" s="103"/>
      <c r="D5317" s="103"/>
      <c r="E5317" s="252"/>
    </row>
    <row r="5318" customFormat="false" ht="15" hidden="false" customHeight="false" outlineLevel="0" collapsed="false">
      <c r="A5318" s="103"/>
      <c r="B5318" s="103"/>
      <c r="C5318" s="103"/>
      <c r="D5318" s="103"/>
      <c r="E5318" s="252"/>
    </row>
    <row r="5319" customFormat="false" ht="15" hidden="false" customHeight="false" outlineLevel="0" collapsed="false">
      <c r="A5319" s="103"/>
      <c r="B5319" s="103"/>
      <c r="C5319" s="103"/>
      <c r="D5319" s="103"/>
      <c r="E5319" s="252"/>
    </row>
    <row r="5320" customFormat="false" ht="15" hidden="false" customHeight="false" outlineLevel="0" collapsed="false">
      <c r="A5320" s="103"/>
      <c r="B5320" s="103"/>
      <c r="C5320" s="103"/>
      <c r="D5320" s="103"/>
      <c r="E5320" s="252"/>
    </row>
    <row r="5321" customFormat="false" ht="15" hidden="false" customHeight="false" outlineLevel="0" collapsed="false">
      <c r="A5321" s="103"/>
      <c r="B5321" s="103"/>
      <c r="C5321" s="103"/>
      <c r="D5321" s="103"/>
      <c r="E5321" s="252"/>
    </row>
    <row r="5322" customFormat="false" ht="15" hidden="false" customHeight="false" outlineLevel="0" collapsed="false">
      <c r="A5322" s="103"/>
      <c r="B5322" s="103"/>
      <c r="C5322" s="103"/>
      <c r="D5322" s="103"/>
      <c r="E5322" s="252"/>
    </row>
    <row r="5323" customFormat="false" ht="15" hidden="false" customHeight="false" outlineLevel="0" collapsed="false">
      <c r="A5323" s="103"/>
      <c r="B5323" s="103"/>
      <c r="C5323" s="103"/>
      <c r="D5323" s="103"/>
      <c r="E5323" s="252"/>
    </row>
    <row r="5324" customFormat="false" ht="15" hidden="false" customHeight="false" outlineLevel="0" collapsed="false">
      <c r="A5324" s="103"/>
      <c r="B5324" s="103"/>
      <c r="C5324" s="103"/>
      <c r="D5324" s="103"/>
      <c r="E5324" s="252"/>
    </row>
    <row r="5325" customFormat="false" ht="15" hidden="false" customHeight="false" outlineLevel="0" collapsed="false">
      <c r="A5325" s="103"/>
      <c r="B5325" s="103"/>
      <c r="C5325" s="103"/>
      <c r="D5325" s="103"/>
      <c r="E5325" s="252"/>
    </row>
    <row r="5326" customFormat="false" ht="15" hidden="false" customHeight="false" outlineLevel="0" collapsed="false">
      <c r="A5326" s="103"/>
      <c r="B5326" s="103"/>
      <c r="C5326" s="103"/>
      <c r="D5326" s="103"/>
      <c r="E5326" s="252"/>
    </row>
    <row r="5327" customFormat="false" ht="15" hidden="false" customHeight="false" outlineLevel="0" collapsed="false">
      <c r="A5327" s="103"/>
      <c r="B5327" s="103"/>
      <c r="C5327" s="103"/>
      <c r="D5327" s="103"/>
      <c r="E5327" s="252"/>
    </row>
    <row r="5328" customFormat="false" ht="15" hidden="false" customHeight="false" outlineLevel="0" collapsed="false">
      <c r="A5328" s="103"/>
      <c r="B5328" s="103"/>
      <c r="C5328" s="103"/>
      <c r="D5328" s="103"/>
      <c r="E5328" s="252"/>
    </row>
    <row r="5329" customFormat="false" ht="15" hidden="false" customHeight="false" outlineLevel="0" collapsed="false">
      <c r="A5329" s="103"/>
      <c r="B5329" s="103"/>
      <c r="C5329" s="103"/>
      <c r="D5329" s="103"/>
      <c r="E5329" s="252"/>
    </row>
    <row r="5330" customFormat="false" ht="15" hidden="false" customHeight="false" outlineLevel="0" collapsed="false">
      <c r="A5330" s="103"/>
      <c r="B5330" s="103"/>
      <c r="C5330" s="103"/>
      <c r="D5330" s="103"/>
      <c r="E5330" s="252"/>
    </row>
    <row r="5331" customFormat="false" ht="15" hidden="false" customHeight="false" outlineLevel="0" collapsed="false">
      <c r="A5331" s="103"/>
      <c r="B5331" s="103"/>
      <c r="C5331" s="103"/>
      <c r="D5331" s="103"/>
      <c r="E5331" s="252"/>
    </row>
    <row r="5332" customFormat="false" ht="15" hidden="false" customHeight="false" outlineLevel="0" collapsed="false">
      <c r="A5332" s="103"/>
      <c r="B5332" s="103"/>
      <c r="C5332" s="103"/>
      <c r="D5332" s="103"/>
      <c r="E5332" s="252"/>
    </row>
    <row r="5333" customFormat="false" ht="15" hidden="false" customHeight="false" outlineLevel="0" collapsed="false">
      <c r="A5333" s="103"/>
      <c r="B5333" s="103"/>
      <c r="C5333" s="103"/>
      <c r="D5333" s="103"/>
      <c r="E5333" s="252"/>
    </row>
    <row r="5334" customFormat="false" ht="15" hidden="false" customHeight="false" outlineLevel="0" collapsed="false">
      <c r="A5334" s="103"/>
      <c r="B5334" s="103"/>
      <c r="C5334" s="103"/>
      <c r="D5334" s="103"/>
      <c r="E5334" s="252"/>
    </row>
    <row r="5335" customFormat="false" ht="15" hidden="false" customHeight="false" outlineLevel="0" collapsed="false">
      <c r="A5335" s="103"/>
      <c r="B5335" s="103"/>
      <c r="C5335" s="103"/>
      <c r="D5335" s="103"/>
      <c r="E5335" s="252"/>
    </row>
    <row r="5336" customFormat="false" ht="15" hidden="false" customHeight="false" outlineLevel="0" collapsed="false">
      <c r="A5336" s="103"/>
      <c r="B5336" s="103"/>
      <c r="C5336" s="103"/>
      <c r="D5336" s="103"/>
      <c r="E5336" s="252"/>
    </row>
    <row r="5337" customFormat="false" ht="15" hidden="false" customHeight="false" outlineLevel="0" collapsed="false">
      <c r="A5337" s="103"/>
      <c r="B5337" s="103"/>
      <c r="C5337" s="103"/>
      <c r="D5337" s="103"/>
      <c r="E5337" s="252"/>
    </row>
    <row r="5338" customFormat="false" ht="15" hidden="false" customHeight="false" outlineLevel="0" collapsed="false">
      <c r="A5338" s="103"/>
      <c r="B5338" s="103"/>
      <c r="C5338" s="103"/>
      <c r="D5338" s="103"/>
      <c r="E5338" s="252"/>
    </row>
    <row r="5339" customFormat="false" ht="15" hidden="false" customHeight="false" outlineLevel="0" collapsed="false">
      <c r="A5339" s="103"/>
      <c r="B5339" s="103"/>
      <c r="C5339" s="103"/>
      <c r="D5339" s="103"/>
      <c r="E5339" s="252"/>
    </row>
    <row r="5340" customFormat="false" ht="15" hidden="false" customHeight="false" outlineLevel="0" collapsed="false">
      <c r="A5340" s="103"/>
      <c r="B5340" s="103"/>
      <c r="C5340" s="103"/>
      <c r="D5340" s="103"/>
      <c r="E5340" s="252"/>
    </row>
    <row r="5341" customFormat="false" ht="15" hidden="false" customHeight="false" outlineLevel="0" collapsed="false">
      <c r="A5341" s="103"/>
      <c r="B5341" s="103"/>
      <c r="C5341" s="103"/>
      <c r="D5341" s="103"/>
      <c r="E5341" s="252"/>
    </row>
    <row r="5342" customFormat="false" ht="15" hidden="false" customHeight="false" outlineLevel="0" collapsed="false">
      <c r="A5342" s="103"/>
      <c r="B5342" s="103"/>
      <c r="C5342" s="103"/>
      <c r="D5342" s="103"/>
      <c r="E5342" s="252"/>
    </row>
    <row r="5343" customFormat="false" ht="15" hidden="false" customHeight="false" outlineLevel="0" collapsed="false">
      <c r="A5343" s="103"/>
      <c r="B5343" s="103"/>
      <c r="C5343" s="103"/>
      <c r="D5343" s="103"/>
      <c r="E5343" s="252"/>
    </row>
    <row r="5344" customFormat="false" ht="15" hidden="false" customHeight="false" outlineLevel="0" collapsed="false">
      <c r="A5344" s="103"/>
      <c r="B5344" s="103"/>
      <c r="C5344" s="103"/>
      <c r="D5344" s="103"/>
      <c r="E5344" s="252"/>
    </row>
    <row r="5345" customFormat="false" ht="15" hidden="false" customHeight="false" outlineLevel="0" collapsed="false">
      <c r="A5345" s="103"/>
      <c r="B5345" s="103"/>
      <c r="C5345" s="103"/>
      <c r="D5345" s="103"/>
      <c r="E5345" s="252"/>
    </row>
    <row r="5346" customFormat="false" ht="15" hidden="false" customHeight="false" outlineLevel="0" collapsed="false">
      <c r="A5346" s="103"/>
      <c r="B5346" s="103"/>
      <c r="C5346" s="103"/>
      <c r="D5346" s="103"/>
      <c r="E5346" s="252"/>
    </row>
    <row r="5347" customFormat="false" ht="15" hidden="false" customHeight="false" outlineLevel="0" collapsed="false">
      <c r="A5347" s="103"/>
      <c r="B5347" s="103"/>
      <c r="C5347" s="103"/>
      <c r="D5347" s="103"/>
      <c r="E5347" s="252"/>
    </row>
    <row r="5348" customFormat="false" ht="15" hidden="false" customHeight="false" outlineLevel="0" collapsed="false">
      <c r="A5348" s="103"/>
      <c r="B5348" s="103"/>
      <c r="C5348" s="103"/>
      <c r="D5348" s="103"/>
      <c r="E5348" s="252"/>
    </row>
    <row r="5349" customFormat="false" ht="15" hidden="false" customHeight="false" outlineLevel="0" collapsed="false">
      <c r="A5349" s="103"/>
      <c r="B5349" s="103"/>
      <c r="C5349" s="103"/>
      <c r="D5349" s="103"/>
      <c r="E5349" s="252"/>
    </row>
    <row r="5350" customFormat="false" ht="15" hidden="false" customHeight="false" outlineLevel="0" collapsed="false">
      <c r="A5350" s="103"/>
      <c r="B5350" s="103"/>
      <c r="C5350" s="103"/>
      <c r="D5350" s="103"/>
      <c r="E5350" s="252"/>
    </row>
    <row r="5351" customFormat="false" ht="15" hidden="false" customHeight="false" outlineLevel="0" collapsed="false">
      <c r="A5351" s="103"/>
      <c r="B5351" s="103"/>
      <c r="C5351" s="103"/>
      <c r="D5351" s="103"/>
      <c r="E5351" s="252"/>
    </row>
    <row r="5352" customFormat="false" ht="15" hidden="false" customHeight="false" outlineLevel="0" collapsed="false">
      <c r="A5352" s="103"/>
      <c r="B5352" s="103"/>
      <c r="C5352" s="103"/>
      <c r="D5352" s="103"/>
      <c r="E5352" s="252"/>
    </row>
    <row r="5353" customFormat="false" ht="15" hidden="false" customHeight="false" outlineLevel="0" collapsed="false">
      <c r="A5353" s="103"/>
      <c r="B5353" s="103"/>
      <c r="C5353" s="103"/>
      <c r="D5353" s="103"/>
      <c r="E5353" s="252"/>
    </row>
    <row r="5354" customFormat="false" ht="15" hidden="false" customHeight="false" outlineLevel="0" collapsed="false">
      <c r="A5354" s="103"/>
      <c r="B5354" s="103"/>
      <c r="C5354" s="103"/>
      <c r="D5354" s="103"/>
      <c r="E5354" s="252"/>
    </row>
    <row r="5355" customFormat="false" ht="15" hidden="false" customHeight="false" outlineLevel="0" collapsed="false">
      <c r="A5355" s="103"/>
      <c r="B5355" s="103"/>
      <c r="C5355" s="103"/>
      <c r="D5355" s="103"/>
      <c r="E5355" s="252"/>
    </row>
    <row r="5356" customFormat="false" ht="15" hidden="false" customHeight="false" outlineLevel="0" collapsed="false">
      <c r="A5356" s="103"/>
      <c r="B5356" s="103"/>
      <c r="C5356" s="103"/>
      <c r="D5356" s="103"/>
      <c r="E5356" s="252"/>
    </row>
    <row r="5357" customFormat="false" ht="15" hidden="false" customHeight="false" outlineLevel="0" collapsed="false">
      <c r="A5357" s="103"/>
      <c r="B5357" s="103"/>
      <c r="C5357" s="103"/>
      <c r="D5357" s="103"/>
      <c r="E5357" s="252"/>
    </row>
    <row r="5358" customFormat="false" ht="15" hidden="false" customHeight="false" outlineLevel="0" collapsed="false">
      <c r="A5358" s="103"/>
      <c r="B5358" s="103"/>
      <c r="C5358" s="103"/>
      <c r="D5358" s="103"/>
      <c r="E5358" s="252"/>
    </row>
    <row r="5359" customFormat="false" ht="15" hidden="false" customHeight="false" outlineLevel="0" collapsed="false">
      <c r="A5359" s="103"/>
      <c r="B5359" s="103"/>
      <c r="C5359" s="103"/>
      <c r="D5359" s="103"/>
      <c r="E5359" s="252"/>
    </row>
    <row r="5360" customFormat="false" ht="15" hidden="false" customHeight="false" outlineLevel="0" collapsed="false">
      <c r="A5360" s="103"/>
      <c r="B5360" s="103"/>
      <c r="C5360" s="103"/>
      <c r="D5360" s="103"/>
      <c r="E5360" s="252"/>
    </row>
    <row r="5361" customFormat="false" ht="15" hidden="false" customHeight="false" outlineLevel="0" collapsed="false">
      <c r="A5361" s="103"/>
      <c r="B5361" s="103"/>
      <c r="C5361" s="103"/>
      <c r="D5361" s="103"/>
      <c r="E5361" s="252"/>
    </row>
    <row r="5362" customFormat="false" ht="15" hidden="false" customHeight="false" outlineLevel="0" collapsed="false">
      <c r="A5362" s="103"/>
      <c r="B5362" s="103"/>
      <c r="C5362" s="103"/>
      <c r="D5362" s="103"/>
      <c r="E5362" s="252"/>
    </row>
    <row r="5370" customFormat="false" ht="15" hidden="false" customHeight="false" outlineLevel="0" collapsed="false">
      <c r="A5370" s="103"/>
      <c r="B5370" s="103"/>
      <c r="C5370" s="103"/>
      <c r="D5370" s="103"/>
      <c r="E5370" s="103"/>
    </row>
    <row r="5371" customFormat="false" ht="15" hidden="false" customHeight="false" outlineLevel="0" collapsed="false">
      <c r="A5371" s="103"/>
      <c r="B5371" s="103"/>
      <c r="C5371" s="103"/>
      <c r="D5371" s="103"/>
      <c r="E5371" s="103"/>
    </row>
    <row r="5372" customFormat="false" ht="15" hidden="false" customHeight="false" outlineLevel="0" collapsed="false">
      <c r="A5372" s="103"/>
      <c r="B5372" s="103"/>
      <c r="C5372" s="103"/>
      <c r="D5372" s="103"/>
      <c r="E5372" s="103"/>
    </row>
    <row r="5373" customFormat="false" ht="15" hidden="false" customHeight="false" outlineLevel="0" collapsed="false">
      <c r="A5373" s="103"/>
      <c r="B5373" s="103"/>
      <c r="C5373" s="103"/>
      <c r="D5373" s="103"/>
      <c r="E5373" s="103"/>
    </row>
    <row r="5374" customFormat="false" ht="15" hidden="false" customHeight="false" outlineLevel="0" collapsed="false">
      <c r="A5374" s="103"/>
      <c r="B5374" s="103"/>
      <c r="C5374" s="103"/>
      <c r="D5374" s="103"/>
      <c r="E5374" s="103"/>
    </row>
    <row r="5375" customFormat="false" ht="15" hidden="false" customHeight="false" outlineLevel="0" collapsed="false">
      <c r="A5375" s="103"/>
      <c r="B5375" s="103"/>
      <c r="C5375" s="103"/>
      <c r="D5375" s="103"/>
      <c r="E5375" s="103"/>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I6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cols>
    <col collapsed="false" customWidth="true" hidden="false" outlineLevel="0" max="1" min="1" style="0" width="17"/>
    <col collapsed="false" customWidth="true" hidden="false" outlineLevel="0" max="2" min="2" style="0" width="78.3"/>
    <col collapsed="false" customWidth="true" hidden="false" outlineLevel="0" max="4" min="4" style="0" width="14.28"/>
    <col collapsed="false" customWidth="true" hidden="false" outlineLevel="0" max="5" min="5" style="0" width="13.7"/>
    <col collapsed="false" customWidth="true" hidden="false" outlineLevel="0" max="6" min="6" style="0" width="14.57"/>
    <col collapsed="false" customWidth="true" hidden="false" outlineLevel="0" max="7" min="7" style="0" width="14.15"/>
    <col collapsed="false" customWidth="true" hidden="false" outlineLevel="0" max="8" min="8" style="0" width="4.57"/>
    <col collapsed="false" customWidth="true" hidden="false" outlineLevel="0" max="9" min="9" style="0" width="13.29"/>
  </cols>
  <sheetData>
    <row r="1" customFormat="false" ht="15" hidden="false" customHeight="false" outlineLevel="0" collapsed="false">
      <c r="A1" s="0" t="s">
        <v>9728</v>
      </c>
      <c r="D1" s="253"/>
      <c r="E1" s="253"/>
      <c r="F1" s="254" t="s">
        <v>9729</v>
      </c>
      <c r="G1" s="255" t="n">
        <v>0.3</v>
      </c>
    </row>
    <row r="2" customFormat="false" ht="15" hidden="true" customHeight="false" outlineLevel="0" collapsed="false">
      <c r="A2" s="256" t="s">
        <v>9730</v>
      </c>
      <c r="G2" s="257" t="s">
        <v>9731</v>
      </c>
    </row>
    <row r="3" customFormat="false" ht="15" hidden="true" customHeight="false" outlineLevel="0" collapsed="false">
      <c r="A3" s="229" t="s">
        <v>9732</v>
      </c>
      <c r="B3" s="230" t="s">
        <v>198</v>
      </c>
      <c r="C3" s="230" t="s">
        <v>117</v>
      </c>
      <c r="D3" s="230" t="s">
        <v>27</v>
      </c>
      <c r="E3" s="230" t="s">
        <v>9733</v>
      </c>
      <c r="F3" s="258" t="e">
        <f aca="false">SUM(F4:F29)</f>
        <v>#N/A</v>
      </c>
      <c r="G3" s="259" t="e">
        <f aca="false">SUM(G4:G29)</f>
        <v>#N/A</v>
      </c>
    </row>
    <row r="4" customFormat="false" ht="15" hidden="true" customHeight="false" outlineLevel="0" collapsed="false">
      <c r="A4" s="236" t="s">
        <v>9734</v>
      </c>
      <c r="B4" s="236" t="e">
        <f aca="false">VLOOKUP(A4,PESQUISAS!A:G,3,0)</f>
        <v>#N/A</v>
      </c>
      <c r="C4" s="260" t="s">
        <v>9735</v>
      </c>
      <c r="D4" s="260" t="n">
        <v>1</v>
      </c>
      <c r="E4" s="237" t="e">
        <f aca="false">VLOOKUP(A4,PESQUISAS!A:G,7,0)</f>
        <v>#N/A</v>
      </c>
      <c r="F4" s="261" t="e">
        <f aca="false">E4*D4</f>
        <v>#N/A</v>
      </c>
      <c r="G4" s="261" t="e">
        <f aca="false">E4*$G$1</f>
        <v>#N/A</v>
      </c>
    </row>
    <row r="5" customFormat="false" ht="15" hidden="true" customHeight="false" outlineLevel="0" collapsed="false">
      <c r="A5" s="236" t="s">
        <v>9736</v>
      </c>
      <c r="B5" s="236" t="e">
        <f aca="false">VLOOKUP(A5,PESQUISAS!A:G,3,0)</f>
        <v>#N/A</v>
      </c>
      <c r="C5" s="260" t="s">
        <v>9735</v>
      </c>
      <c r="D5" s="260" t="n">
        <v>1</v>
      </c>
      <c r="E5" s="237" t="e">
        <f aca="false">VLOOKUP(A5,PESQUISAS!A:G,7,0)</f>
        <v>#N/A</v>
      </c>
      <c r="F5" s="261" t="e">
        <f aca="false">E5*D5</f>
        <v>#N/A</v>
      </c>
      <c r="G5" s="261" t="e">
        <f aca="false">E5*$G$1</f>
        <v>#N/A</v>
      </c>
    </row>
    <row r="6" customFormat="false" ht="15" hidden="true" customHeight="false" outlineLevel="0" collapsed="false">
      <c r="A6" s="236" t="s">
        <v>9737</v>
      </c>
      <c r="B6" s="236" t="e">
        <f aca="false">VLOOKUP(A6,PESQUISAS!A:G,3,0)</f>
        <v>#N/A</v>
      </c>
      <c r="C6" s="260" t="s">
        <v>9735</v>
      </c>
      <c r="D6" s="260" t="n">
        <v>1</v>
      </c>
      <c r="E6" s="237" t="e">
        <f aca="false">VLOOKUP(A6,PESQUISAS!A:G,7,0)</f>
        <v>#N/A</v>
      </c>
      <c r="F6" s="261" t="e">
        <f aca="false">E6*D6</f>
        <v>#N/A</v>
      </c>
      <c r="G6" s="261" t="e">
        <f aca="false">E6*$G$1</f>
        <v>#N/A</v>
      </c>
    </row>
    <row r="7" customFormat="false" ht="15" hidden="true" customHeight="false" outlineLevel="0" collapsed="false">
      <c r="A7" s="236" t="s">
        <v>9738</v>
      </c>
      <c r="B7" s="236" t="e">
        <f aca="false">VLOOKUP(A7,PESQUISAS!A:G,3,0)</f>
        <v>#N/A</v>
      </c>
      <c r="C7" s="260" t="s">
        <v>9735</v>
      </c>
      <c r="D7" s="260" t="n">
        <v>1</v>
      </c>
      <c r="E7" s="237" t="e">
        <f aca="false">VLOOKUP(A7,PESQUISAS!A:G,7,0)</f>
        <v>#N/A</v>
      </c>
      <c r="F7" s="261" t="e">
        <f aca="false">E7*D7</f>
        <v>#N/A</v>
      </c>
      <c r="G7" s="261" t="e">
        <f aca="false">E7*$G$1</f>
        <v>#N/A</v>
      </c>
    </row>
    <row r="8" customFormat="false" ht="15" hidden="true" customHeight="false" outlineLevel="0" collapsed="false">
      <c r="A8" s="236" t="s">
        <v>9739</v>
      </c>
      <c r="B8" s="236" t="e">
        <f aca="false">VLOOKUP(A8,PESQUISAS!A:G,3,0)</f>
        <v>#N/A</v>
      </c>
      <c r="C8" s="260" t="s">
        <v>9735</v>
      </c>
      <c r="D8" s="260" t="n">
        <v>1</v>
      </c>
      <c r="E8" s="237" t="e">
        <f aca="false">VLOOKUP(A8,PESQUISAS!A:G,7,0)</f>
        <v>#N/A</v>
      </c>
      <c r="F8" s="261" t="e">
        <f aca="false">E8*D8</f>
        <v>#N/A</v>
      </c>
      <c r="G8" s="261" t="e">
        <f aca="false">E8*$G$1</f>
        <v>#N/A</v>
      </c>
    </row>
    <row r="9" customFormat="false" ht="15" hidden="true" customHeight="false" outlineLevel="0" collapsed="false">
      <c r="A9" s="236" t="s">
        <v>9740</v>
      </c>
      <c r="B9" s="236" t="e">
        <f aca="false">VLOOKUP(A9,PESQUISAS!A:G,3,0)</f>
        <v>#N/A</v>
      </c>
      <c r="C9" s="260" t="s">
        <v>9735</v>
      </c>
      <c r="D9" s="260" t="n">
        <v>1</v>
      </c>
      <c r="E9" s="237" t="e">
        <f aca="false">VLOOKUP(A9,PESQUISAS!A:G,7,0)</f>
        <v>#N/A</v>
      </c>
      <c r="F9" s="261" t="e">
        <f aca="false">E9*D9</f>
        <v>#N/A</v>
      </c>
      <c r="G9" s="261" t="e">
        <f aca="false">E9*$G$1</f>
        <v>#N/A</v>
      </c>
    </row>
    <row r="10" customFormat="false" ht="15" hidden="true" customHeight="false" outlineLevel="0" collapsed="false">
      <c r="A10" s="236" t="s">
        <v>9741</v>
      </c>
      <c r="B10" s="236" t="e">
        <f aca="false">VLOOKUP(A10,PESQUISAS!A:G,3,0)</f>
        <v>#N/A</v>
      </c>
      <c r="C10" s="260" t="s">
        <v>9735</v>
      </c>
      <c r="D10" s="260" t="n">
        <v>1</v>
      </c>
      <c r="E10" s="237" t="e">
        <f aca="false">VLOOKUP(A10,PESQUISAS!A:G,7,0)</f>
        <v>#N/A</v>
      </c>
      <c r="F10" s="261" t="e">
        <f aca="false">E10*D10</f>
        <v>#N/A</v>
      </c>
      <c r="G10" s="261" t="e">
        <f aca="false">E10*$G$1</f>
        <v>#N/A</v>
      </c>
    </row>
    <row r="11" customFormat="false" ht="15" hidden="true" customHeight="false" outlineLevel="0" collapsed="false">
      <c r="A11" s="236" t="s">
        <v>9742</v>
      </c>
      <c r="B11" s="236" t="e">
        <f aca="false">VLOOKUP(A11,PESQUISAS!A:G,3,0)</f>
        <v>#N/A</v>
      </c>
      <c r="C11" s="260" t="s">
        <v>9735</v>
      </c>
      <c r="D11" s="260" t="n">
        <v>4</v>
      </c>
      <c r="E11" s="237" t="e">
        <f aca="false">VLOOKUP(A11,PESQUISAS!A:G,7,0)</f>
        <v>#N/A</v>
      </c>
      <c r="F11" s="261" t="e">
        <f aca="false">E11*D11</f>
        <v>#N/A</v>
      </c>
      <c r="G11" s="261" t="e">
        <f aca="false">E11*$G$1</f>
        <v>#N/A</v>
      </c>
    </row>
    <row r="12" customFormat="false" ht="15" hidden="true" customHeight="false" outlineLevel="0" collapsed="false">
      <c r="A12" s="236" t="s">
        <v>9743</v>
      </c>
      <c r="B12" s="236" t="e">
        <f aca="false">VLOOKUP(A12,PESQUISAS!A:G,3,0)</f>
        <v>#N/A</v>
      </c>
      <c r="C12" s="260" t="s">
        <v>9735</v>
      </c>
      <c r="D12" s="260" t="n">
        <v>1</v>
      </c>
      <c r="E12" s="237" t="e">
        <f aca="false">VLOOKUP(A12,PESQUISAS!A:G,7,0)</f>
        <v>#N/A</v>
      </c>
      <c r="F12" s="261" t="e">
        <f aca="false">E12*D12</f>
        <v>#N/A</v>
      </c>
      <c r="G12" s="261" t="e">
        <f aca="false">E12*$G$1</f>
        <v>#N/A</v>
      </c>
    </row>
    <row r="13" customFormat="false" ht="15" hidden="true" customHeight="false" outlineLevel="0" collapsed="false">
      <c r="A13" s="236" t="s">
        <v>9744</v>
      </c>
      <c r="B13" s="236" t="e">
        <f aca="false">VLOOKUP(A13,PESQUISAS!A:G,3,0)</f>
        <v>#N/A</v>
      </c>
      <c r="C13" s="260" t="s">
        <v>9735</v>
      </c>
      <c r="D13" s="260" t="n">
        <v>1</v>
      </c>
      <c r="E13" s="237" t="e">
        <f aca="false">VLOOKUP(A13,PESQUISAS!A:G,7,0)</f>
        <v>#N/A</v>
      </c>
      <c r="F13" s="261" t="e">
        <f aca="false">E13*D13</f>
        <v>#N/A</v>
      </c>
      <c r="G13" s="261" t="e">
        <f aca="false">E13*$G$1</f>
        <v>#N/A</v>
      </c>
    </row>
    <row r="14" customFormat="false" ht="15" hidden="true" customHeight="false" outlineLevel="0" collapsed="false">
      <c r="A14" s="236" t="s">
        <v>9745</v>
      </c>
      <c r="B14" s="236" t="e">
        <f aca="false">VLOOKUP(A14,PESQUISAS!A:G,3,0)</f>
        <v>#N/A</v>
      </c>
      <c r="C14" s="260" t="s">
        <v>9735</v>
      </c>
      <c r="D14" s="260" t="n">
        <v>1</v>
      </c>
      <c r="E14" s="237" t="e">
        <f aca="false">VLOOKUP(A14,PESQUISAS!A:G,7,0)</f>
        <v>#N/A</v>
      </c>
      <c r="F14" s="261" t="e">
        <f aca="false">E14*D14</f>
        <v>#N/A</v>
      </c>
      <c r="G14" s="261" t="e">
        <f aca="false">E14*$G$1</f>
        <v>#N/A</v>
      </c>
    </row>
    <row r="15" customFormat="false" ht="15" hidden="true" customHeight="false" outlineLevel="0" collapsed="false">
      <c r="A15" s="236" t="s">
        <v>9746</v>
      </c>
      <c r="B15" s="236" t="e">
        <f aca="false">VLOOKUP(A15,PESQUISAS!A:G,3,0)</f>
        <v>#N/A</v>
      </c>
      <c r="C15" s="260" t="s">
        <v>9735</v>
      </c>
      <c r="D15" s="260" t="n">
        <v>1</v>
      </c>
      <c r="E15" s="237" t="e">
        <f aca="false">VLOOKUP(A15,PESQUISAS!A:G,7,0)</f>
        <v>#N/A</v>
      </c>
      <c r="F15" s="261" t="e">
        <f aca="false">E15*D15</f>
        <v>#N/A</v>
      </c>
      <c r="G15" s="261" t="e">
        <f aca="false">E15*$G$1</f>
        <v>#N/A</v>
      </c>
    </row>
    <row r="16" customFormat="false" ht="15" hidden="true" customHeight="false" outlineLevel="0" collapsed="false">
      <c r="A16" s="236" t="s">
        <v>9747</v>
      </c>
      <c r="B16" s="236" t="e">
        <f aca="false">VLOOKUP(A16,PESQUISAS!A:G,3,0)</f>
        <v>#N/A</v>
      </c>
      <c r="C16" s="260" t="s">
        <v>9735</v>
      </c>
      <c r="D16" s="260" t="n">
        <v>1</v>
      </c>
      <c r="E16" s="237" t="e">
        <f aca="false">VLOOKUP(A16,PESQUISAS!A:G,7,0)</f>
        <v>#N/A</v>
      </c>
      <c r="F16" s="261" t="e">
        <f aca="false">E16*D16</f>
        <v>#N/A</v>
      </c>
      <c r="G16" s="261" t="e">
        <f aca="false">E16*$G$1</f>
        <v>#N/A</v>
      </c>
    </row>
    <row r="17" customFormat="false" ht="15" hidden="true" customHeight="false" outlineLevel="0" collapsed="false">
      <c r="A17" s="236" t="s">
        <v>9748</v>
      </c>
      <c r="B17" s="236" t="e">
        <f aca="false">VLOOKUP(A17,PESQUISAS!A:G,3,0)</f>
        <v>#N/A</v>
      </c>
      <c r="C17" s="260" t="s">
        <v>9735</v>
      </c>
      <c r="D17" s="260" t="n">
        <v>1</v>
      </c>
      <c r="E17" s="237" t="e">
        <f aca="false">VLOOKUP(A17,PESQUISAS!A:G,7,0)</f>
        <v>#N/A</v>
      </c>
      <c r="F17" s="261" t="e">
        <f aca="false">E17*D17</f>
        <v>#N/A</v>
      </c>
      <c r="G17" s="261" t="e">
        <f aca="false">E17*$G$1</f>
        <v>#N/A</v>
      </c>
    </row>
    <row r="18" customFormat="false" ht="15" hidden="true" customHeight="false" outlineLevel="0" collapsed="false">
      <c r="A18" s="236" t="s">
        <v>9749</v>
      </c>
      <c r="B18" s="236" t="e">
        <f aca="false">VLOOKUP(A18,PESQUISAS!A:G,3,0)</f>
        <v>#N/A</v>
      </c>
      <c r="C18" s="260" t="s">
        <v>9735</v>
      </c>
      <c r="D18" s="260" t="n">
        <v>1</v>
      </c>
      <c r="E18" s="237" t="e">
        <f aca="false">VLOOKUP(A18,PESQUISAS!A:G,7,0)</f>
        <v>#N/A</v>
      </c>
      <c r="F18" s="261" t="e">
        <f aca="false">E18*D18</f>
        <v>#N/A</v>
      </c>
      <c r="G18" s="261" t="e">
        <f aca="false">E18*$G$1</f>
        <v>#N/A</v>
      </c>
    </row>
    <row r="19" customFormat="false" ht="15" hidden="true" customHeight="false" outlineLevel="0" collapsed="false">
      <c r="A19" s="236" t="s">
        <v>9750</v>
      </c>
      <c r="B19" s="236" t="e">
        <f aca="false">VLOOKUP(A19,PESQUISAS!A:G,3,0)</f>
        <v>#N/A</v>
      </c>
      <c r="C19" s="260" t="s">
        <v>9735</v>
      </c>
      <c r="D19" s="260" t="n">
        <v>5</v>
      </c>
      <c r="E19" s="237" t="e">
        <f aca="false">VLOOKUP(A19,PESQUISAS!A:G,7,0)</f>
        <v>#N/A</v>
      </c>
      <c r="F19" s="261" t="e">
        <f aca="false">E19*D19</f>
        <v>#N/A</v>
      </c>
      <c r="G19" s="261" t="e">
        <f aca="false">E19*$G$1</f>
        <v>#N/A</v>
      </c>
    </row>
    <row r="20" customFormat="false" ht="15" hidden="true" customHeight="false" outlineLevel="0" collapsed="false">
      <c r="A20" s="236" t="s">
        <v>9751</v>
      </c>
      <c r="B20" s="236" t="e">
        <f aca="false">VLOOKUP(A20,PESQUISAS!A:G,3,0)</f>
        <v>#N/A</v>
      </c>
      <c r="C20" s="260" t="s">
        <v>9735</v>
      </c>
      <c r="D20" s="260" t="n">
        <v>2</v>
      </c>
      <c r="E20" s="237" t="e">
        <f aca="false">VLOOKUP(A20,PESQUISAS!A:G,7,0)</f>
        <v>#N/A</v>
      </c>
      <c r="F20" s="261" t="e">
        <f aca="false">E20*D20</f>
        <v>#N/A</v>
      </c>
      <c r="G20" s="261" t="e">
        <f aca="false">E20*$G$1</f>
        <v>#N/A</v>
      </c>
    </row>
    <row r="21" customFormat="false" ht="15" hidden="true" customHeight="false" outlineLevel="0" collapsed="false">
      <c r="A21" s="236" t="s">
        <v>9752</v>
      </c>
      <c r="B21" s="236" t="e">
        <f aca="false">VLOOKUP(A21,PESQUISAS!A:G,3,0)</f>
        <v>#N/A</v>
      </c>
      <c r="C21" s="260" t="s">
        <v>9735</v>
      </c>
      <c r="D21" s="260" t="n">
        <v>5</v>
      </c>
      <c r="E21" s="237" t="e">
        <f aca="false">VLOOKUP(A21,PESQUISAS!A:G,7,0)</f>
        <v>#N/A</v>
      </c>
      <c r="F21" s="261" t="e">
        <f aca="false">E21*D21</f>
        <v>#N/A</v>
      </c>
      <c r="G21" s="261" t="e">
        <f aca="false">E21*$G$1</f>
        <v>#N/A</v>
      </c>
    </row>
    <row r="22" customFormat="false" ht="15" hidden="true" customHeight="false" outlineLevel="0" collapsed="false">
      <c r="A22" s="236" t="s">
        <v>9753</v>
      </c>
      <c r="B22" s="236" t="e">
        <f aca="false">VLOOKUP(A22,PESQUISAS!A:G,3,0)</f>
        <v>#N/A</v>
      </c>
      <c r="C22" s="260" t="s">
        <v>9735</v>
      </c>
      <c r="D22" s="260" t="n">
        <v>5</v>
      </c>
      <c r="E22" s="237" t="e">
        <f aca="false">VLOOKUP(A22,PESQUISAS!A:G,7,0)</f>
        <v>#N/A</v>
      </c>
      <c r="F22" s="261" t="e">
        <f aca="false">E22*D22</f>
        <v>#N/A</v>
      </c>
      <c r="G22" s="261" t="e">
        <f aca="false">E22*$G$1</f>
        <v>#N/A</v>
      </c>
    </row>
    <row r="23" customFormat="false" ht="15" hidden="true" customHeight="false" outlineLevel="0" collapsed="false">
      <c r="A23" s="236" t="s">
        <v>9754</v>
      </c>
      <c r="B23" s="236" t="e">
        <f aca="false">VLOOKUP(A23,PESQUISAS!A:G,3,0)</f>
        <v>#N/A</v>
      </c>
      <c r="C23" s="260" t="s">
        <v>9735</v>
      </c>
      <c r="D23" s="260" t="n">
        <v>5</v>
      </c>
      <c r="E23" s="237" t="e">
        <f aca="false">VLOOKUP(A23,PESQUISAS!A:G,7,0)</f>
        <v>#N/A</v>
      </c>
      <c r="F23" s="261" t="e">
        <f aca="false">E23*D23</f>
        <v>#N/A</v>
      </c>
      <c r="G23" s="261" t="e">
        <f aca="false">E23*$G$1</f>
        <v>#N/A</v>
      </c>
    </row>
    <row r="24" customFormat="false" ht="15" hidden="true" customHeight="false" outlineLevel="0" collapsed="false">
      <c r="A24" s="236" t="s">
        <v>9755</v>
      </c>
      <c r="B24" s="236" t="e">
        <f aca="false">VLOOKUP(A24,PESQUISAS!A:G,3,0)</f>
        <v>#N/A</v>
      </c>
      <c r="C24" s="260" t="s">
        <v>9735</v>
      </c>
      <c r="D24" s="260" t="n">
        <v>1</v>
      </c>
      <c r="E24" s="237" t="e">
        <f aca="false">VLOOKUP(A24,PESQUISAS!A:G,7,0)</f>
        <v>#N/A</v>
      </c>
      <c r="F24" s="261" t="e">
        <f aca="false">E24*D24</f>
        <v>#N/A</v>
      </c>
      <c r="G24" s="261" t="e">
        <f aca="false">E24*$G$1</f>
        <v>#N/A</v>
      </c>
    </row>
    <row r="25" customFormat="false" ht="15" hidden="true" customHeight="false" outlineLevel="0" collapsed="false">
      <c r="A25" s="236" t="s">
        <v>9756</v>
      </c>
      <c r="B25" s="236" t="e">
        <f aca="false">VLOOKUP(A25,PESQUISAS!A:G,3,0)</f>
        <v>#N/A</v>
      </c>
      <c r="C25" s="260" t="s">
        <v>9735</v>
      </c>
      <c r="D25" s="260" t="n">
        <v>1</v>
      </c>
      <c r="E25" s="237" t="e">
        <f aca="false">VLOOKUP(A25,PESQUISAS!A:G,7,0)</f>
        <v>#N/A</v>
      </c>
      <c r="F25" s="261" t="e">
        <f aca="false">E25*D25</f>
        <v>#N/A</v>
      </c>
      <c r="G25" s="261" t="e">
        <f aca="false">E25*$G$1</f>
        <v>#N/A</v>
      </c>
    </row>
    <row r="26" customFormat="false" ht="15" hidden="true" customHeight="false" outlineLevel="0" collapsed="false">
      <c r="A26" s="236" t="s">
        <v>9757</v>
      </c>
      <c r="B26" s="236" t="e">
        <f aca="false">VLOOKUP(A26,PESQUISAS!A:G,3,0)</f>
        <v>#N/A</v>
      </c>
      <c r="C26" s="260" t="s">
        <v>9735</v>
      </c>
      <c r="D26" s="260" t="n">
        <v>1</v>
      </c>
      <c r="E26" s="237" t="e">
        <f aca="false">VLOOKUP(A26,PESQUISAS!A:G,7,0)</f>
        <v>#N/A</v>
      </c>
      <c r="F26" s="261" t="e">
        <f aca="false">E26*D26</f>
        <v>#N/A</v>
      </c>
      <c r="G26" s="261" t="e">
        <f aca="false">E26*$G$1</f>
        <v>#N/A</v>
      </c>
    </row>
    <row r="27" customFormat="false" ht="15" hidden="true" customHeight="false" outlineLevel="0" collapsed="false">
      <c r="A27" s="236" t="s">
        <v>9758</v>
      </c>
      <c r="B27" s="236" t="e">
        <f aca="false">VLOOKUP(A27,PESQUISAS!A:G,3,0)</f>
        <v>#N/A</v>
      </c>
      <c r="C27" s="260" t="s">
        <v>9735</v>
      </c>
      <c r="D27" s="260" t="n">
        <v>1</v>
      </c>
      <c r="E27" s="237" t="e">
        <f aca="false">VLOOKUP(A27,PESQUISAS!A:G,7,0)</f>
        <v>#N/A</v>
      </c>
      <c r="F27" s="261" t="e">
        <f aca="false">E27*D27</f>
        <v>#N/A</v>
      </c>
      <c r="G27" s="261" t="e">
        <f aca="false">E27*$G$1</f>
        <v>#N/A</v>
      </c>
    </row>
    <row r="28" customFormat="false" ht="15" hidden="true" customHeight="false" outlineLevel="0" collapsed="false">
      <c r="A28" s="236" t="s">
        <v>9759</v>
      </c>
      <c r="B28" s="236" t="str">
        <f aca="false">VLOOKUP(A28,PESQUISAS!A:G,3,0)</f>
        <v>BATERIAS SELADAS VLRA - NOBREAKS GALAXY 3000</v>
      </c>
      <c r="C28" s="260" t="s">
        <v>9735</v>
      </c>
      <c r="D28" s="260" t="n">
        <v>128</v>
      </c>
      <c r="E28" s="237" t="n">
        <f aca="false">VLOOKUP(A28,PESQUISAS!A:G,7,0)</f>
        <v>917.3</v>
      </c>
      <c r="F28" s="261" t="n">
        <f aca="false">E28*D28</f>
        <v>117414.4</v>
      </c>
      <c r="G28" s="261"/>
    </row>
    <row r="29" customFormat="false" ht="15" hidden="true" customHeight="false" outlineLevel="0" collapsed="false">
      <c r="A29" s="236" t="s">
        <v>9760</v>
      </c>
      <c r="B29" s="236" t="str">
        <f aca="false">VLOOKUP(A29,PESQUISAS!A:G,3,0)</f>
        <v>BATERIA ESTACIONARIA VRLA 45 AH - NOBREAK GALAXY</v>
      </c>
      <c r="C29" s="260" t="s">
        <v>9735</v>
      </c>
      <c r="D29" s="260" t="n">
        <v>48</v>
      </c>
      <c r="E29" s="237" t="n">
        <f aca="false">VLOOKUP(A29,PESQUISAS!A:G,7,0)</f>
        <v>849.6</v>
      </c>
      <c r="F29" s="261" t="n">
        <f aca="false">E29*D29</f>
        <v>40780.8</v>
      </c>
      <c r="G29" s="261"/>
      <c r="I29" s="192"/>
    </row>
    <row r="30" customFormat="false" ht="15" hidden="false" customHeight="false" outlineLevel="0" collapsed="false">
      <c r="A30" s="256"/>
      <c r="F30" s="262"/>
      <c r="G30" s="254" t="str">
        <f aca="false">"Custo de  "&amp;G1*100&amp;"% da peças novas"</f>
        <v>Custo de  30% da peças novas</v>
      </c>
    </row>
    <row r="31" customFormat="false" ht="18.75" hidden="false" customHeight="false" outlineLevel="0" collapsed="false">
      <c r="A31" s="229"/>
      <c r="B31" s="230" t="s">
        <v>198</v>
      </c>
      <c r="C31" s="230" t="s">
        <v>117</v>
      </c>
      <c r="D31" s="230" t="s">
        <v>27</v>
      </c>
      <c r="E31" s="230" t="s">
        <v>9733</v>
      </c>
      <c r="F31" s="258" t="s">
        <v>69</v>
      </c>
      <c r="G31" s="263" t="n">
        <f aca="false">SUM(G32:G46)</f>
        <v>0</v>
      </c>
      <c r="H31" s="264"/>
    </row>
    <row r="32" customFormat="false" ht="15" hidden="false" customHeight="false" outlineLevel="0" collapsed="false">
      <c r="A32" s="236" t="s">
        <v>9761</v>
      </c>
      <c r="B32" s="236" t="str">
        <f aca="false">VLOOKUP(A32,PESQUISAS!A:G,3,0)</f>
        <v>PLACA INVN3 8-12 KVA - NOBREAK LOGMASTER</v>
      </c>
      <c r="C32" s="260" t="s">
        <v>9735</v>
      </c>
      <c r="D32" s="260" t="n">
        <v>1</v>
      </c>
      <c r="E32" s="265"/>
      <c r="F32" s="261" t="n">
        <f aca="false">E32*D32</f>
        <v>0</v>
      </c>
      <c r="G32" s="266" t="n">
        <f aca="false">E32*$G$1</f>
        <v>0</v>
      </c>
    </row>
    <row r="33" customFormat="false" ht="15" hidden="false" customHeight="false" outlineLevel="0" collapsed="false">
      <c r="A33" s="236" t="s">
        <v>9762</v>
      </c>
      <c r="B33" s="236" t="str">
        <f aca="false">VLOOKUP(A33,PESQUISAS!A:G,3,0)</f>
        <v>PFCBN2 10-12KVA - NOBREAK LOGMASTER</v>
      </c>
      <c r="C33" s="260" t="s">
        <v>9735</v>
      </c>
      <c r="D33" s="260" t="n">
        <v>1</v>
      </c>
      <c r="E33" s="265"/>
      <c r="F33" s="261" t="n">
        <f aca="false">E33*D33</f>
        <v>0</v>
      </c>
      <c r="G33" s="266" t="n">
        <f aca="false">E33*$G$1</f>
        <v>0</v>
      </c>
    </row>
    <row r="34" customFormat="false" ht="15" hidden="false" customHeight="false" outlineLevel="0" collapsed="false">
      <c r="A34" s="236" t="s">
        <v>9763</v>
      </c>
      <c r="B34" s="236" t="str">
        <f aca="false">VLOOKUP(A34,PESQUISAS!A:G,3,0)</f>
        <v>FCHAV3 - NOBREAK LOGMASTER</v>
      </c>
      <c r="C34" s="260" t="s">
        <v>9735</v>
      </c>
      <c r="D34" s="260" t="n">
        <v>1</v>
      </c>
      <c r="E34" s="265"/>
      <c r="F34" s="261" t="n">
        <f aca="false">E34*D34</f>
        <v>0</v>
      </c>
      <c r="G34" s="266" t="n">
        <f aca="false">E34*$G$1</f>
        <v>0</v>
      </c>
    </row>
    <row r="35" customFormat="false" ht="15" hidden="false" customHeight="false" outlineLevel="0" collapsed="false">
      <c r="A35" s="236" t="s">
        <v>9764</v>
      </c>
      <c r="B35" s="236" t="str">
        <f aca="false">VLOOKUP(A35,PESQUISAS!A:G,3,0)</f>
        <v>PC6 10 KVA - NOBREAK LOGMASTER</v>
      </c>
      <c r="C35" s="260" t="s">
        <v>9735</v>
      </c>
      <c r="D35" s="260" t="n">
        <v>1</v>
      </c>
      <c r="E35" s="265"/>
      <c r="F35" s="261" t="n">
        <f aca="false">E35*D35</f>
        <v>0</v>
      </c>
      <c r="G35" s="266" t="n">
        <f aca="false">E35*$G$1</f>
        <v>0</v>
      </c>
    </row>
    <row r="36" customFormat="false" ht="15" hidden="false" customHeight="false" outlineLevel="0" collapsed="false">
      <c r="A36" s="236" t="s">
        <v>9765</v>
      </c>
      <c r="B36" s="236" t="str">
        <f aca="false">VLOOKUP(A36,PESQUISAS!A:G,3,0)</f>
        <v>PLACA BYPASS6 10 KVA - NOBREAK LOGMASTER</v>
      </c>
      <c r="C36" s="260" t="s">
        <v>9735</v>
      </c>
      <c r="D36" s="260" t="n">
        <v>1</v>
      </c>
      <c r="E36" s="265"/>
      <c r="F36" s="261" t="n">
        <f aca="false">E36*D36</f>
        <v>0</v>
      </c>
      <c r="G36" s="266" t="n">
        <f aca="false">E36*$G$1</f>
        <v>0</v>
      </c>
    </row>
    <row r="37" customFormat="false" ht="15" hidden="false" customHeight="false" outlineLevel="0" collapsed="false">
      <c r="A37" s="236" t="s">
        <v>9766</v>
      </c>
      <c r="B37" s="236" t="str">
        <f aca="false">VLOOKUP(A37,PESQUISAS!A:G,3,0)</f>
        <v>PONTE RETIFICADORA 10 KVA - NOBREAK LOGMASTER</v>
      </c>
      <c r="C37" s="260" t="s">
        <v>9735</v>
      </c>
      <c r="D37" s="260" t="n">
        <v>1</v>
      </c>
      <c r="E37" s="265"/>
      <c r="F37" s="261" t="n">
        <f aca="false">E37*D37</f>
        <v>0</v>
      </c>
      <c r="G37" s="266" t="n">
        <f aca="false">E37*$G$1</f>
        <v>0</v>
      </c>
    </row>
    <row r="38" customFormat="false" ht="15" hidden="false" customHeight="false" outlineLevel="0" collapsed="false">
      <c r="A38" s="236" t="s">
        <v>9767</v>
      </c>
      <c r="B38" s="236" t="str">
        <f aca="false">VLOOKUP(A38,PESQUISAS!A:G,3,0)</f>
        <v>FONTE DRV - NOBREAK LOGMASTER</v>
      </c>
      <c r="C38" s="260" t="s">
        <v>9735</v>
      </c>
      <c r="D38" s="260" t="n">
        <v>2</v>
      </c>
      <c r="E38" s="265"/>
      <c r="F38" s="261" t="n">
        <f aca="false">E38*D38</f>
        <v>0</v>
      </c>
      <c r="G38" s="266" t="n">
        <f aca="false">E38*$G$1</f>
        <v>0</v>
      </c>
    </row>
    <row r="39" customFormat="false" ht="15" hidden="false" customHeight="false" outlineLevel="0" collapsed="false">
      <c r="A39" s="236" t="s">
        <v>9768</v>
      </c>
      <c r="B39" s="236" t="str">
        <f aca="false">VLOOKUP(A39,PESQUISAS!A:G,3,0)</f>
        <v>PLACA PDSP7 - NOBREAK LOGMASTER</v>
      </c>
      <c r="C39" s="260" t="s">
        <v>9769</v>
      </c>
      <c r="D39" s="260" t="n">
        <v>2</v>
      </c>
      <c r="E39" s="265"/>
      <c r="F39" s="261" t="n">
        <f aca="false">E39*D39</f>
        <v>0</v>
      </c>
      <c r="G39" s="266" t="n">
        <f aca="false">E39*$G$1</f>
        <v>0</v>
      </c>
    </row>
    <row r="40" customFormat="false" ht="15" hidden="false" customHeight="false" outlineLevel="0" collapsed="false">
      <c r="A40" s="236" t="s">
        <v>9770</v>
      </c>
      <c r="B40" s="236" t="str">
        <f aca="false">VLOOKUP(A40,PESQUISAS!A:G,3,0)</f>
        <v>RELÉ DE POTENCIA 80A - NOBREAK LOGMASTER</v>
      </c>
      <c r="C40" s="260" t="s">
        <v>9735</v>
      </c>
      <c r="D40" s="260" t="n">
        <v>4</v>
      </c>
      <c r="E40" s="265"/>
      <c r="F40" s="261" t="n">
        <f aca="false">E40*D40</f>
        <v>0</v>
      </c>
      <c r="G40" s="266" t="n">
        <f aca="false">E40*$G$1</f>
        <v>0</v>
      </c>
    </row>
    <row r="41" customFormat="false" ht="15" hidden="false" customHeight="false" outlineLevel="0" collapsed="false">
      <c r="A41" s="236" t="s">
        <v>9771</v>
      </c>
      <c r="B41" s="236" t="str">
        <f aca="false">VLOOKUP(A41,PESQUISAS!A:G,3,0)</f>
        <v>VENTILADOR - NOBREAK LOGMASTER</v>
      </c>
      <c r="C41" s="260" t="s">
        <v>9735</v>
      </c>
      <c r="D41" s="260" t="n">
        <v>5</v>
      </c>
      <c r="E41" s="265"/>
      <c r="F41" s="261" t="n">
        <f aca="false">E41*D41</f>
        <v>0</v>
      </c>
      <c r="G41" s="266" t="n">
        <f aca="false">E41*$G$1</f>
        <v>0</v>
      </c>
    </row>
    <row r="42" customFormat="false" ht="15" hidden="false" customHeight="false" outlineLevel="0" collapsed="false">
      <c r="A42" s="236" t="s">
        <v>9772</v>
      </c>
      <c r="B42" s="236" t="str">
        <f aca="false">VLOOKUP(A42,PESQUISAS!A:G,3,0)</f>
        <v>CAP TAC 60 uF/250V - NOBREAK LOGMASTER</v>
      </c>
      <c r="C42" s="260" t="s">
        <v>9735</v>
      </c>
      <c r="D42" s="260" t="n">
        <v>5</v>
      </c>
      <c r="E42" s="265"/>
      <c r="F42" s="261" t="n">
        <f aca="false">E42*D42</f>
        <v>0</v>
      </c>
      <c r="G42" s="266" t="n">
        <f aca="false">E42*$G$1</f>
        <v>0</v>
      </c>
    </row>
    <row r="43" customFormat="false" ht="15" hidden="false" customHeight="false" outlineLevel="0" collapsed="false">
      <c r="A43" s="236" t="s">
        <v>9773</v>
      </c>
      <c r="B43" s="236" t="str">
        <f aca="false">VLOOKUP(A43,PESQUISAS!A:G,3,0)</f>
        <v>LogWeb - NOBREAK LOGMASTER</v>
      </c>
      <c r="C43" s="260" t="s">
        <v>9735</v>
      </c>
      <c r="D43" s="260" t="n">
        <v>1</v>
      </c>
      <c r="E43" s="265"/>
      <c r="F43" s="261" t="n">
        <f aca="false">E43*D43</f>
        <v>0</v>
      </c>
      <c r="G43" s="266" t="n">
        <f aca="false">E43*$G$1</f>
        <v>0</v>
      </c>
    </row>
    <row r="44" customFormat="false" ht="15" hidden="false" customHeight="false" outlineLevel="0" collapsed="false">
      <c r="A44" s="236" t="s">
        <v>9774</v>
      </c>
      <c r="B44" s="236" t="str">
        <f aca="false">VLOOKUP(A44,PESQUISAS!A:G,3,0)</f>
        <v>PEÇAS EQUIP TS SYAL - TS63 PLACA DE CONTROLE NOBREAK LOGMASTER</v>
      </c>
      <c r="C44" s="260" t="s">
        <v>9735</v>
      </c>
      <c r="D44" s="260" t="n">
        <v>1</v>
      </c>
      <c r="E44" s="265"/>
      <c r="F44" s="261" t="n">
        <f aca="false">E44*D44</f>
        <v>0</v>
      </c>
      <c r="G44" s="266" t="n">
        <f aca="false">E44*$G$1</f>
        <v>0</v>
      </c>
    </row>
    <row r="45" customFormat="false" ht="15" hidden="false" customHeight="false" outlineLevel="0" collapsed="false">
      <c r="A45" s="236" t="s">
        <v>9775</v>
      </c>
      <c r="B45" s="236" t="str">
        <f aca="false">VLOOKUP(A45,PESQUISAS!A:G,3,0)</f>
        <v>PEÇAS EQUIP TS SYAL - TS66 PLACA DE CONTROLE NOBREAK LOGMASTER</v>
      </c>
      <c r="C45" s="260" t="s">
        <v>9735</v>
      </c>
      <c r="D45" s="260" t="n">
        <v>1</v>
      </c>
      <c r="E45" s="265"/>
      <c r="F45" s="261" t="n">
        <f aca="false">E45*D45</f>
        <v>0</v>
      </c>
      <c r="G45" s="266" t="n">
        <f aca="false">E45*$G$1</f>
        <v>0</v>
      </c>
    </row>
    <row r="46" customFormat="false" ht="15" hidden="false" customHeight="false" outlineLevel="0" collapsed="false">
      <c r="A46" s="236" t="s">
        <v>9776</v>
      </c>
      <c r="B46" s="236" t="str">
        <f aca="false">VLOOKUP(A46,PESQUISAS!A:G,3,0)</f>
        <v>PEÇAS EQUIP TS SYAL - TS120 PLACA DE CONTROLE NOBREAK LOGMASTER</v>
      </c>
      <c r="C46" s="260" t="s">
        <v>9735</v>
      </c>
      <c r="D46" s="260" t="n">
        <v>1</v>
      </c>
      <c r="E46" s="265"/>
      <c r="F46" s="261" t="n">
        <f aca="false">E46*D46</f>
        <v>0</v>
      </c>
      <c r="G46" s="266" t="n">
        <f aca="false">E46*$G$1</f>
        <v>0</v>
      </c>
    </row>
    <row r="47" customFormat="false" ht="18.75" hidden="false" customHeight="false" outlineLevel="0" collapsed="false">
      <c r="A47" s="229" t="s">
        <v>61</v>
      </c>
      <c r="B47" s="230"/>
      <c r="C47" s="230" t="s">
        <v>117</v>
      </c>
      <c r="D47" s="230" t="s">
        <v>27</v>
      </c>
      <c r="E47" s="230" t="s">
        <v>9733</v>
      </c>
      <c r="F47" s="258" t="n">
        <f aca="false">SUM(F32:F46)</f>
        <v>0</v>
      </c>
      <c r="G47" s="267"/>
      <c r="H47" s="264"/>
    </row>
    <row r="48" customFormat="false" ht="15" hidden="false" customHeight="false" outlineLevel="0" collapsed="false">
      <c r="A48" s="236" t="s">
        <v>9760</v>
      </c>
      <c r="B48" s="236" t="str">
        <f aca="false">VLOOKUP(A48,PESQUISAS!A:G,3,0)</f>
        <v>BATERIA ESTACIONARIA VRLA 45 AH - NOBREAK GALAXY</v>
      </c>
      <c r="C48" s="260" t="s">
        <v>9735</v>
      </c>
      <c r="D48" s="260" t="n">
        <f aca="false">24*2</f>
        <v>48</v>
      </c>
      <c r="E48" s="268"/>
      <c r="F48" s="261" t="n">
        <f aca="false">E48*D48</f>
        <v>0</v>
      </c>
      <c r="G48" s="269"/>
    </row>
    <row r="49" customFormat="false" ht="15" hidden="false" customHeight="false" outlineLevel="0" collapsed="false">
      <c r="A49" s="236" t="s">
        <v>9777</v>
      </c>
      <c r="B49" s="236" t="str">
        <f aca="false">VLOOKUP(A49,PESQUISAS!A:G,3,0)</f>
        <v>BATERIAS SELADAS VLRA - NOBREAKS LOGMASTER 10 KVA E 20 KVA</v>
      </c>
      <c r="C49" s="260" t="s">
        <v>9735</v>
      </c>
      <c r="D49" s="260" t="n">
        <v>340</v>
      </c>
      <c r="E49" s="268"/>
      <c r="F49" s="261" t="n">
        <f aca="false">E49*D49</f>
        <v>0</v>
      </c>
      <c r="G49" s="261"/>
    </row>
    <row r="50" customFormat="false" ht="15" hidden="false" customHeight="false" outlineLevel="0" collapsed="false">
      <c r="A50" s="229" t="s">
        <v>63</v>
      </c>
      <c r="B50" s="270"/>
      <c r="C50" s="270"/>
      <c r="D50" s="270"/>
      <c r="E50" s="271"/>
      <c r="F50" s="272" t="n">
        <f aca="false">SUM(F48:F49)</f>
        <v>0</v>
      </c>
      <c r="G50" s="270"/>
    </row>
    <row r="51" customFormat="false" ht="15" hidden="false" customHeight="false" outlineLevel="0" collapsed="false">
      <c r="B51" s="192"/>
      <c r="E51" s="71"/>
      <c r="F51" s="71"/>
      <c r="G51" s="71"/>
    </row>
    <row r="52" customFormat="false" ht="15" hidden="false" customHeight="false" outlineLevel="0" collapsed="false">
      <c r="B52" s="192"/>
      <c r="E52" s="273"/>
      <c r="F52" s="192"/>
    </row>
    <row r="53" customFormat="false" ht="15" hidden="false" customHeight="false" outlineLevel="0" collapsed="false">
      <c r="B53" s="273"/>
    </row>
    <row r="54" customFormat="false" ht="15" hidden="false" customHeight="false" outlineLevel="0" collapsed="false">
      <c r="B54" s="273"/>
    </row>
    <row r="55" customFormat="false" ht="15" hidden="false" customHeight="false" outlineLevel="0" collapsed="false">
      <c r="B55" s="273"/>
    </row>
    <row r="56" customFormat="false" ht="15" hidden="false" customHeight="false" outlineLevel="0" collapsed="false">
      <c r="B56" s="273"/>
    </row>
    <row r="57" customFormat="false" ht="15" hidden="false" customHeight="false" outlineLevel="0" collapsed="false">
      <c r="B57" s="273"/>
    </row>
    <row r="58" customFormat="false" ht="15" hidden="false" customHeight="false" outlineLevel="0" collapsed="false">
      <c r="B58" s="273"/>
    </row>
    <row r="59" customFormat="false" ht="15" hidden="false" customHeight="false" outlineLevel="0" collapsed="false">
      <c r="B59" s="273"/>
    </row>
    <row r="60" customFormat="false" ht="15" hidden="false" customHeight="false" outlineLevel="0" collapsed="false">
      <c r="B60" s="273"/>
    </row>
    <row r="61" customFormat="false" ht="15" hidden="false" customHeight="false" outlineLevel="0" collapsed="false">
      <c r="B61" s="273"/>
    </row>
    <row r="62" customFormat="false" ht="15" hidden="false" customHeight="false" outlineLevel="0" collapsed="false">
      <c r="B62" s="273"/>
    </row>
    <row r="63" customFormat="false" ht="15" hidden="false" customHeight="false" outlineLevel="0" collapsed="false">
      <c r="B63" s="273"/>
    </row>
    <row r="64" customFormat="false" ht="15" hidden="false" customHeight="false" outlineLevel="0" collapsed="false">
      <c r="B64" s="273"/>
    </row>
    <row r="65" customFormat="false" ht="15" hidden="false" customHeight="false" outlineLevel="0" collapsed="false">
      <c r="B65" s="273"/>
    </row>
    <row r="66" customFormat="false" ht="15" hidden="false" customHeight="false" outlineLevel="0" collapsed="false">
      <c r="B66" s="273"/>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L35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MJ333" activeCellId="0" sqref="AMJ333"/>
    </sheetView>
  </sheetViews>
  <sheetFormatPr defaultColWidth="8.73046875" defaultRowHeight="15" zeroHeight="false" outlineLevelRow="0" outlineLevelCol="0"/>
  <cols>
    <col collapsed="false" customWidth="true" hidden="false" outlineLevel="0" max="1" min="1" style="0" width="36"/>
    <col collapsed="false" customWidth="true" hidden="false" outlineLevel="0" max="2" min="2" style="0" width="15"/>
    <col collapsed="false" customWidth="true" hidden="false" outlineLevel="0" max="3" min="3" style="0" width="63.57"/>
    <col collapsed="false" customWidth="true" hidden="false" outlineLevel="0" max="4" min="4" style="0" width="14.28"/>
    <col collapsed="false" customWidth="true" hidden="false" outlineLevel="0" max="5" min="5" style="0" width="16.87"/>
    <col collapsed="false" customWidth="true" hidden="false" outlineLevel="0" max="6" min="6" style="0" width="13.14"/>
    <col collapsed="false" customWidth="true" hidden="false" outlineLevel="0" max="7" min="7" style="0" width="17.41"/>
  </cols>
  <sheetData>
    <row r="1" customFormat="false" ht="14.45" hidden="false" customHeight="true" outlineLevel="0" collapsed="false">
      <c r="A1" s="274" t="s">
        <v>9778</v>
      </c>
      <c r="B1" s="274"/>
      <c r="C1" s="274"/>
      <c r="D1" s="274" t="s">
        <v>17</v>
      </c>
      <c r="E1" s="274"/>
      <c r="F1" s="274"/>
      <c r="G1" s="274"/>
    </row>
    <row r="2" customFormat="false" ht="14.45" hidden="false" customHeight="true" outlineLevel="0" collapsed="false">
      <c r="A2" s="274"/>
      <c r="B2" s="274"/>
      <c r="C2" s="274"/>
      <c r="D2" s="275" t="s">
        <v>9779</v>
      </c>
      <c r="E2" s="275"/>
      <c r="F2" s="275"/>
      <c r="G2" s="276" t="n">
        <v>43692</v>
      </c>
    </row>
    <row r="3" customFormat="false" ht="15" hidden="false" customHeight="false" outlineLevel="0" collapsed="false">
      <c r="A3" s="274"/>
      <c r="B3" s="274"/>
      <c r="C3" s="274"/>
      <c r="D3" s="275"/>
      <c r="E3" s="275"/>
      <c r="F3" s="275"/>
      <c r="G3" s="277" t="s">
        <v>9780</v>
      </c>
    </row>
    <row r="4" customFormat="false" ht="14.45" hidden="false" customHeight="true" outlineLevel="0" collapsed="false">
      <c r="A4" s="278" t="s">
        <v>9781</v>
      </c>
      <c r="B4" s="278"/>
      <c r="C4" s="278"/>
      <c r="D4" s="278"/>
      <c r="E4" s="278"/>
      <c r="F4" s="278"/>
      <c r="G4" s="278"/>
    </row>
    <row r="5" customFormat="false" ht="15" hidden="false" customHeight="false" outlineLevel="0" collapsed="false">
      <c r="A5" s="278"/>
      <c r="B5" s="278"/>
      <c r="C5" s="278"/>
      <c r="D5" s="278"/>
      <c r="E5" s="278"/>
      <c r="F5" s="278"/>
      <c r="G5" s="278"/>
    </row>
    <row r="6" customFormat="false" ht="15" hidden="false" customHeight="false" outlineLevel="0" collapsed="false">
      <c r="A6" s="279"/>
      <c r="B6" s="279"/>
      <c r="C6" s="279"/>
      <c r="D6" s="280"/>
      <c r="E6" s="280"/>
      <c r="F6" s="280"/>
      <c r="G6" s="281"/>
    </row>
    <row r="7" customFormat="false" ht="15" hidden="false" customHeight="false" outlineLevel="0" collapsed="false">
      <c r="A7" s="282" t="s">
        <v>23</v>
      </c>
      <c r="B7" s="282" t="s">
        <v>116</v>
      </c>
      <c r="C7" s="282" t="s">
        <v>9782</v>
      </c>
      <c r="D7" s="282"/>
      <c r="E7" s="282"/>
      <c r="F7" s="283" t="s">
        <v>9783</v>
      </c>
      <c r="G7" s="282" t="s">
        <v>9784</v>
      </c>
    </row>
    <row r="8" customFormat="false" ht="15" hidden="false" customHeight="false" outlineLevel="0" collapsed="false">
      <c r="A8" s="284" t="s">
        <v>23</v>
      </c>
      <c r="B8" s="284" t="s">
        <v>116</v>
      </c>
      <c r="C8" s="284" t="s">
        <v>9782</v>
      </c>
      <c r="D8" s="284"/>
      <c r="E8" s="284"/>
      <c r="F8" s="285" t="s">
        <v>9785</v>
      </c>
      <c r="G8" s="284" t="s">
        <v>9784</v>
      </c>
    </row>
    <row r="9" customFormat="false" ht="14.45" hidden="false" customHeight="true" outlineLevel="0" collapsed="false">
      <c r="A9" s="286" t="s">
        <v>155</v>
      </c>
      <c r="B9" s="287" t="s">
        <v>121</v>
      </c>
      <c r="C9" s="288" t="s">
        <v>9786</v>
      </c>
      <c r="D9" s="288"/>
      <c r="E9" s="288"/>
      <c r="F9" s="289" t="s">
        <v>9735</v>
      </c>
      <c r="G9" s="290" t="n">
        <f aca="false">F12</f>
        <v>546.463333333333</v>
      </c>
    </row>
    <row r="10" customFormat="false" ht="14.45" hidden="false" customHeight="true" outlineLevel="0" collapsed="false">
      <c r="A10" s="291" t="s">
        <v>9787</v>
      </c>
      <c r="B10" s="291" t="s">
        <v>9788</v>
      </c>
      <c r="C10" s="291" t="s">
        <v>9789</v>
      </c>
      <c r="D10" s="291" t="s">
        <v>9790</v>
      </c>
      <c r="E10" s="291" t="s">
        <v>9791</v>
      </c>
      <c r="F10" s="292" t="s">
        <v>9792</v>
      </c>
      <c r="G10" s="292"/>
    </row>
    <row r="11" customFormat="false" ht="15" hidden="false" customHeight="false" outlineLevel="0" collapsed="false">
      <c r="A11" s="291"/>
      <c r="B11" s="291"/>
      <c r="C11" s="291"/>
      <c r="D11" s="291"/>
      <c r="E11" s="291"/>
      <c r="F11" s="293" t="s">
        <v>49</v>
      </c>
      <c r="G11" s="294" t="s">
        <v>9793</v>
      </c>
      <c r="L11" s="65" t="s">
        <v>9794</v>
      </c>
    </row>
    <row r="12" customFormat="false" ht="15" hidden="false" customHeight="false" outlineLevel="0" collapsed="false">
      <c r="A12" s="295" t="s">
        <v>9795</v>
      </c>
      <c r="B12" s="296" t="s">
        <v>9796</v>
      </c>
      <c r="C12" s="297" t="s">
        <v>9797</v>
      </c>
      <c r="D12" s="298" t="n">
        <v>590.9</v>
      </c>
      <c r="E12" s="299" t="n">
        <f aca="false">AVERAGE(D12:D14)</f>
        <v>546.463333333333</v>
      </c>
      <c r="F12" s="300" t="n">
        <f aca="false">E12</f>
        <v>546.463333333333</v>
      </c>
      <c r="G12" s="301" t="s">
        <v>9798</v>
      </c>
      <c r="J12" s="302" t="s">
        <v>9799</v>
      </c>
      <c r="K12" s="302"/>
      <c r="L12" s="303"/>
    </row>
    <row r="13" customFormat="false" ht="15" hidden="false" customHeight="false" outlineLevel="0" collapsed="false">
      <c r="A13" s="295" t="s">
        <v>9800</v>
      </c>
      <c r="B13" s="296" t="s">
        <v>9801</v>
      </c>
      <c r="C13" s="297" t="s">
        <v>9802</v>
      </c>
      <c r="D13" s="304" t="n">
        <v>474.3</v>
      </c>
      <c r="E13" s="299"/>
      <c r="F13" s="300"/>
      <c r="G13" s="301"/>
      <c r="J13" s="302" t="s">
        <v>9803</v>
      </c>
      <c r="K13" s="302"/>
      <c r="L13" s="305" t="e">
        <f aca="false">AVERAGE(K12:K14)</f>
        <v>#DIV/0!</v>
      </c>
    </row>
    <row r="14" customFormat="false" ht="15" hidden="false" customHeight="false" outlineLevel="0" collapsed="false">
      <c r="A14" s="295" t="s">
        <v>9804</v>
      </c>
      <c r="B14" s="296" t="s">
        <v>9805</v>
      </c>
      <c r="C14" s="306" t="s">
        <v>9806</v>
      </c>
      <c r="D14" s="304" t="n">
        <v>574.19</v>
      </c>
      <c r="E14" s="299"/>
      <c r="F14" s="300"/>
      <c r="G14" s="301"/>
      <c r="J14" s="302" t="s">
        <v>9807</v>
      </c>
      <c r="K14" s="302"/>
      <c r="L14" s="307"/>
    </row>
    <row r="15" customFormat="false" ht="15" hidden="false" customHeight="false" outlineLevel="0" collapsed="false">
      <c r="A15" s="284" t="s">
        <v>23</v>
      </c>
      <c r="B15" s="284" t="s">
        <v>116</v>
      </c>
      <c r="C15" s="284" t="s">
        <v>9782</v>
      </c>
      <c r="D15" s="284"/>
      <c r="E15" s="284"/>
      <c r="F15" s="285" t="s">
        <v>9785</v>
      </c>
      <c r="G15" s="284" t="s">
        <v>9784</v>
      </c>
    </row>
    <row r="16" customFormat="false" ht="14.45" hidden="false" customHeight="true" outlineLevel="0" collapsed="false">
      <c r="A16" s="286" t="s">
        <v>157</v>
      </c>
      <c r="B16" s="287" t="s">
        <v>121</v>
      </c>
      <c r="C16" s="288" t="s">
        <v>9808</v>
      </c>
      <c r="D16" s="288"/>
      <c r="E16" s="288"/>
      <c r="F16" s="289" t="s">
        <v>9735</v>
      </c>
      <c r="G16" s="290" t="n">
        <f aca="false">F19</f>
        <v>1039.72</v>
      </c>
    </row>
    <row r="17" customFormat="false" ht="14.45" hidden="false" customHeight="true" outlineLevel="0" collapsed="false">
      <c r="A17" s="291" t="s">
        <v>9787</v>
      </c>
      <c r="B17" s="291" t="s">
        <v>9788</v>
      </c>
      <c r="C17" s="291" t="s">
        <v>9789</v>
      </c>
      <c r="D17" s="291" t="s">
        <v>9790</v>
      </c>
      <c r="E17" s="291" t="s">
        <v>9791</v>
      </c>
      <c r="F17" s="292" t="s">
        <v>9792</v>
      </c>
      <c r="G17" s="292"/>
    </row>
    <row r="18" customFormat="false" ht="15" hidden="false" customHeight="false" outlineLevel="0" collapsed="false">
      <c r="A18" s="291"/>
      <c r="B18" s="291"/>
      <c r="C18" s="291"/>
      <c r="D18" s="291"/>
      <c r="E18" s="291"/>
      <c r="F18" s="293" t="s">
        <v>49</v>
      </c>
      <c r="G18" s="294" t="s">
        <v>9793</v>
      </c>
      <c r="L18" s="65" t="s">
        <v>9794</v>
      </c>
    </row>
    <row r="19" customFormat="false" ht="15" hidden="false" customHeight="false" outlineLevel="0" collapsed="false">
      <c r="A19" s="295" t="s">
        <v>9809</v>
      </c>
      <c r="B19" s="296" t="s">
        <v>9810</v>
      </c>
      <c r="C19" s="297" t="s">
        <v>9811</v>
      </c>
      <c r="D19" s="304" t="n">
        <v>1055.62</v>
      </c>
      <c r="E19" s="299" t="n">
        <f aca="false">AVERAGE(D19:D21)</f>
        <v>1039.72</v>
      </c>
      <c r="F19" s="300" t="n">
        <f aca="false">E19</f>
        <v>1039.72</v>
      </c>
      <c r="G19" s="301" t="s">
        <v>9798</v>
      </c>
      <c r="J19" s="302" t="s">
        <v>9799</v>
      </c>
      <c r="K19" s="302"/>
      <c r="L19" s="303"/>
    </row>
    <row r="20" customFormat="false" ht="30" hidden="false" customHeight="false" outlineLevel="0" collapsed="false">
      <c r="A20" s="295" t="s">
        <v>9804</v>
      </c>
      <c r="B20" s="296" t="s">
        <v>9805</v>
      </c>
      <c r="C20" s="306" t="s">
        <v>9812</v>
      </c>
      <c r="D20" s="304" t="n">
        <v>1060.19</v>
      </c>
      <c r="E20" s="299"/>
      <c r="F20" s="300"/>
      <c r="G20" s="301"/>
      <c r="J20" s="302" t="s">
        <v>9803</v>
      </c>
      <c r="K20" s="302"/>
      <c r="L20" s="305" t="e">
        <f aca="false">AVERAGE(K19:K21)</f>
        <v>#DIV/0!</v>
      </c>
    </row>
    <row r="21" customFormat="false" ht="45" hidden="false" customHeight="false" outlineLevel="0" collapsed="false">
      <c r="A21" s="295" t="s">
        <v>9813</v>
      </c>
      <c r="B21" s="296" t="s">
        <v>9814</v>
      </c>
      <c r="C21" s="306" t="s">
        <v>9815</v>
      </c>
      <c r="D21" s="304" t="n">
        <v>1003.35</v>
      </c>
      <c r="E21" s="299"/>
      <c r="F21" s="300"/>
      <c r="G21" s="301"/>
      <c r="J21" s="302" t="s">
        <v>9807</v>
      </c>
      <c r="K21" s="302"/>
      <c r="L21" s="307"/>
    </row>
    <row r="22" customFormat="false" ht="15" hidden="false" customHeight="false" outlineLevel="0" collapsed="false">
      <c r="A22" s="284" t="s">
        <v>23</v>
      </c>
      <c r="B22" s="284" t="s">
        <v>116</v>
      </c>
      <c r="C22" s="284" t="s">
        <v>9782</v>
      </c>
      <c r="D22" s="284"/>
      <c r="E22" s="284"/>
      <c r="F22" s="285" t="s">
        <v>9785</v>
      </c>
      <c r="G22" s="284" t="s">
        <v>9784</v>
      </c>
    </row>
    <row r="23" customFormat="false" ht="14.45" hidden="false" customHeight="true" outlineLevel="0" collapsed="false">
      <c r="A23" s="286" t="s">
        <v>160</v>
      </c>
      <c r="B23" s="287" t="s">
        <v>121</v>
      </c>
      <c r="C23" s="288" t="s">
        <v>9816</v>
      </c>
      <c r="D23" s="288"/>
      <c r="E23" s="288"/>
      <c r="F23" s="289" t="s">
        <v>9735</v>
      </c>
      <c r="G23" s="290" t="n">
        <f aca="false">F26</f>
        <v>1131.36333333333</v>
      </c>
    </row>
    <row r="24" customFormat="false" ht="14.45" hidden="false" customHeight="true" outlineLevel="0" collapsed="false">
      <c r="A24" s="291" t="s">
        <v>9787</v>
      </c>
      <c r="B24" s="291" t="s">
        <v>9788</v>
      </c>
      <c r="C24" s="291" t="s">
        <v>9789</v>
      </c>
      <c r="D24" s="291" t="s">
        <v>9790</v>
      </c>
      <c r="E24" s="291" t="s">
        <v>9791</v>
      </c>
      <c r="F24" s="292" t="s">
        <v>9792</v>
      </c>
      <c r="G24" s="292"/>
    </row>
    <row r="25" customFormat="false" ht="15" hidden="false" customHeight="false" outlineLevel="0" collapsed="false">
      <c r="A25" s="291"/>
      <c r="B25" s="291"/>
      <c r="C25" s="291"/>
      <c r="D25" s="291"/>
      <c r="E25" s="291"/>
      <c r="F25" s="293" t="s">
        <v>49</v>
      </c>
      <c r="G25" s="294" t="s">
        <v>9793</v>
      </c>
      <c r="L25" s="65" t="s">
        <v>9794</v>
      </c>
    </row>
    <row r="26" customFormat="false" ht="15" hidden="false" customHeight="false" outlineLevel="0" collapsed="false">
      <c r="A26" s="295" t="s">
        <v>9795</v>
      </c>
      <c r="B26" s="296" t="s">
        <v>9796</v>
      </c>
      <c r="C26" s="297" t="s">
        <v>9817</v>
      </c>
      <c r="D26" s="304" t="n">
        <v>1099.9</v>
      </c>
      <c r="E26" s="299" t="n">
        <f aca="false">AVERAGE(D26:D28)</f>
        <v>1131.36333333333</v>
      </c>
      <c r="F26" s="300" t="n">
        <f aca="false">E26</f>
        <v>1131.36333333333</v>
      </c>
      <c r="G26" s="301" t="s">
        <v>9798</v>
      </c>
      <c r="J26" s="302" t="s">
        <v>9799</v>
      </c>
      <c r="K26" s="302"/>
      <c r="L26" s="303"/>
    </row>
    <row r="27" customFormat="false" ht="15" hidden="false" customHeight="false" outlineLevel="0" collapsed="false">
      <c r="A27" s="295" t="s">
        <v>9818</v>
      </c>
      <c r="B27" s="296" t="s">
        <v>9819</v>
      </c>
      <c r="C27" s="297" t="s">
        <v>9820</v>
      </c>
      <c r="D27" s="304" t="n">
        <v>1098.99</v>
      </c>
      <c r="E27" s="299"/>
      <c r="F27" s="300"/>
      <c r="G27" s="301"/>
      <c r="J27" s="302" t="s">
        <v>9803</v>
      </c>
      <c r="K27" s="302"/>
      <c r="L27" s="305" t="e">
        <f aca="false">AVERAGE(K26:K28)</f>
        <v>#DIV/0!</v>
      </c>
    </row>
    <row r="28" customFormat="false" ht="15" hidden="false" customHeight="false" outlineLevel="0" collapsed="false">
      <c r="A28" s="295" t="s">
        <v>9821</v>
      </c>
      <c r="B28" s="296" t="s">
        <v>9810</v>
      </c>
      <c r="C28" s="297" t="s">
        <v>9822</v>
      </c>
      <c r="D28" s="304" t="n">
        <v>1195.2</v>
      </c>
      <c r="E28" s="299"/>
      <c r="F28" s="300"/>
      <c r="G28" s="301"/>
      <c r="J28" s="302" t="s">
        <v>9807</v>
      </c>
      <c r="K28" s="302"/>
      <c r="L28" s="307"/>
    </row>
    <row r="29" customFormat="false" ht="15" hidden="false" customHeight="false" outlineLevel="0" collapsed="false">
      <c r="A29" s="284" t="s">
        <v>23</v>
      </c>
      <c r="B29" s="284" t="s">
        <v>116</v>
      </c>
      <c r="C29" s="284" t="s">
        <v>9782</v>
      </c>
      <c r="D29" s="284"/>
      <c r="E29" s="284"/>
      <c r="F29" s="285" t="s">
        <v>9785</v>
      </c>
      <c r="G29" s="284" t="s">
        <v>9784</v>
      </c>
    </row>
    <row r="30" customFormat="false" ht="14.45" hidden="false" customHeight="true" outlineLevel="0" collapsed="false">
      <c r="A30" s="286" t="s">
        <v>163</v>
      </c>
      <c r="B30" s="287" t="s">
        <v>121</v>
      </c>
      <c r="C30" s="288" t="s">
        <v>9823</v>
      </c>
      <c r="D30" s="288"/>
      <c r="E30" s="288"/>
      <c r="F30" s="289" t="s">
        <v>9735</v>
      </c>
      <c r="G30" s="290" t="n">
        <f aca="false">F33</f>
        <v>488.366666666667</v>
      </c>
    </row>
    <row r="31" customFormat="false" ht="14.45" hidden="false" customHeight="true" outlineLevel="0" collapsed="false">
      <c r="A31" s="291" t="s">
        <v>9787</v>
      </c>
      <c r="B31" s="291" t="s">
        <v>9788</v>
      </c>
      <c r="C31" s="291" t="s">
        <v>9789</v>
      </c>
      <c r="D31" s="291" t="s">
        <v>9790</v>
      </c>
      <c r="E31" s="291" t="s">
        <v>9791</v>
      </c>
      <c r="F31" s="292" t="s">
        <v>9792</v>
      </c>
      <c r="G31" s="292"/>
    </row>
    <row r="32" customFormat="false" ht="15" hidden="false" customHeight="false" outlineLevel="0" collapsed="false">
      <c r="A32" s="291"/>
      <c r="B32" s="291"/>
      <c r="C32" s="291"/>
      <c r="D32" s="291"/>
      <c r="E32" s="291"/>
      <c r="F32" s="293" t="s">
        <v>49</v>
      </c>
      <c r="G32" s="294" t="s">
        <v>9793</v>
      </c>
      <c r="L32" s="65" t="s">
        <v>9794</v>
      </c>
    </row>
    <row r="33" customFormat="false" ht="30" hidden="false" customHeight="false" outlineLevel="0" collapsed="false">
      <c r="A33" s="295" t="s">
        <v>9824</v>
      </c>
      <c r="B33" s="296" t="s">
        <v>9825</v>
      </c>
      <c r="C33" s="306" t="s">
        <v>9826</v>
      </c>
      <c r="D33" s="304" t="n">
        <v>489.99</v>
      </c>
      <c r="E33" s="299" t="n">
        <f aca="false">AVERAGE(D33:D35)</f>
        <v>488.366666666667</v>
      </c>
      <c r="F33" s="300" t="n">
        <f aca="false">E33</f>
        <v>488.366666666667</v>
      </c>
      <c r="G33" s="301" t="s">
        <v>9798</v>
      </c>
      <c r="J33" s="302" t="s">
        <v>9799</v>
      </c>
      <c r="K33" s="302"/>
      <c r="L33" s="303"/>
    </row>
    <row r="34" customFormat="false" ht="45" hidden="false" customHeight="false" outlineLevel="0" collapsed="false">
      <c r="A34" s="295" t="s">
        <v>9813</v>
      </c>
      <c r="B34" s="296" t="s">
        <v>9814</v>
      </c>
      <c r="C34" s="306" t="s">
        <v>9827</v>
      </c>
      <c r="D34" s="304" t="n">
        <v>488.31</v>
      </c>
      <c r="E34" s="299"/>
      <c r="F34" s="300"/>
      <c r="G34" s="301"/>
      <c r="J34" s="302" t="s">
        <v>9803</v>
      </c>
      <c r="K34" s="302"/>
      <c r="L34" s="305" t="e">
        <f aca="false">AVERAGE(K33:K35)</f>
        <v>#DIV/0!</v>
      </c>
    </row>
    <row r="35" customFormat="false" ht="45" hidden="false" customHeight="false" outlineLevel="0" collapsed="false">
      <c r="A35" s="295" t="s">
        <v>9828</v>
      </c>
      <c r="B35" s="296" t="s">
        <v>9829</v>
      </c>
      <c r="C35" s="306" t="s">
        <v>9830</v>
      </c>
      <c r="D35" s="304" t="n">
        <v>486.8</v>
      </c>
      <c r="E35" s="299"/>
      <c r="F35" s="300"/>
      <c r="G35" s="301"/>
      <c r="J35" s="302" t="s">
        <v>9807</v>
      </c>
      <c r="K35" s="302"/>
      <c r="L35" s="307"/>
    </row>
    <row r="36" customFormat="false" ht="15" hidden="false" customHeight="false" outlineLevel="0" collapsed="false">
      <c r="A36" s="284" t="s">
        <v>23</v>
      </c>
      <c r="B36" s="284" t="s">
        <v>116</v>
      </c>
      <c r="C36" s="284" t="s">
        <v>9831</v>
      </c>
      <c r="D36" s="284"/>
      <c r="E36" s="284"/>
      <c r="F36" s="285" t="s">
        <v>9785</v>
      </c>
      <c r="G36" s="284" t="s">
        <v>9784</v>
      </c>
    </row>
    <row r="37" customFormat="false" ht="14.45" hidden="false" customHeight="true" outlineLevel="0" collapsed="false">
      <c r="A37" s="286" t="s">
        <v>164</v>
      </c>
      <c r="B37" s="287" t="s">
        <v>121</v>
      </c>
      <c r="C37" s="288" t="s">
        <v>9832</v>
      </c>
      <c r="D37" s="288"/>
      <c r="E37" s="288"/>
      <c r="F37" s="289" t="s">
        <v>9735</v>
      </c>
      <c r="G37" s="290" t="n">
        <f aca="false">F40</f>
        <v>538.543333333333</v>
      </c>
    </row>
    <row r="38" customFormat="false" ht="14.45" hidden="false" customHeight="true" outlineLevel="0" collapsed="false">
      <c r="A38" s="291" t="s">
        <v>9787</v>
      </c>
      <c r="B38" s="291" t="s">
        <v>9788</v>
      </c>
      <c r="C38" s="291" t="s">
        <v>9789</v>
      </c>
      <c r="D38" s="291" t="s">
        <v>9790</v>
      </c>
      <c r="E38" s="291" t="s">
        <v>9791</v>
      </c>
      <c r="F38" s="292" t="s">
        <v>9792</v>
      </c>
      <c r="G38" s="292"/>
    </row>
    <row r="39" customFormat="false" ht="15" hidden="false" customHeight="false" outlineLevel="0" collapsed="false">
      <c r="A39" s="291"/>
      <c r="B39" s="291"/>
      <c r="C39" s="291"/>
      <c r="D39" s="291"/>
      <c r="E39" s="291"/>
      <c r="F39" s="293" t="s">
        <v>49</v>
      </c>
      <c r="G39" s="294" t="s">
        <v>9793</v>
      </c>
      <c r="L39" s="65" t="s">
        <v>9794</v>
      </c>
    </row>
    <row r="40" customFormat="false" ht="45" hidden="false" customHeight="false" outlineLevel="0" collapsed="false">
      <c r="A40" s="295" t="s">
        <v>9833</v>
      </c>
      <c r="B40" s="296" t="s">
        <v>9810</v>
      </c>
      <c r="C40" s="306" t="s">
        <v>9834</v>
      </c>
      <c r="D40" s="304" t="n">
        <v>489.9</v>
      </c>
      <c r="E40" s="299" t="n">
        <f aca="false">AVERAGE(D40:D42)</f>
        <v>538.543333333333</v>
      </c>
      <c r="F40" s="300" t="n">
        <f aca="false">E40</f>
        <v>538.543333333333</v>
      </c>
      <c r="G40" s="301" t="s">
        <v>9798</v>
      </c>
      <c r="J40" s="302" t="s">
        <v>9799</v>
      </c>
      <c r="K40" s="302"/>
      <c r="L40" s="303"/>
    </row>
    <row r="41" customFormat="false" ht="15" hidden="false" customHeight="false" outlineLevel="0" collapsed="false">
      <c r="A41" s="295" t="s">
        <v>9809</v>
      </c>
      <c r="B41" s="296" t="s">
        <v>9810</v>
      </c>
      <c r="C41" s="297" t="s">
        <v>9835</v>
      </c>
      <c r="D41" s="304" t="n">
        <v>463.5</v>
      </c>
      <c r="E41" s="299"/>
      <c r="F41" s="300"/>
      <c r="G41" s="301"/>
      <c r="J41" s="302" t="s">
        <v>9803</v>
      </c>
      <c r="K41" s="302"/>
      <c r="L41" s="305" t="e">
        <f aca="false">AVERAGE(K40:K42)</f>
        <v>#DIV/0!</v>
      </c>
    </row>
    <row r="42" customFormat="false" ht="15" hidden="false" customHeight="false" outlineLevel="0" collapsed="false">
      <c r="A42" s="295" t="s">
        <v>9836</v>
      </c>
      <c r="B42" s="296" t="s">
        <v>9810</v>
      </c>
      <c r="C42" s="297" t="s">
        <v>9837</v>
      </c>
      <c r="D42" s="304" t="n">
        <v>662.23</v>
      </c>
      <c r="E42" s="299"/>
      <c r="F42" s="300"/>
      <c r="G42" s="301"/>
      <c r="J42" s="302" t="s">
        <v>9807</v>
      </c>
      <c r="K42" s="302"/>
      <c r="L42" s="307"/>
    </row>
    <row r="43" customFormat="false" ht="15" hidden="false" customHeight="false" outlineLevel="0" collapsed="false">
      <c r="A43" s="284" t="s">
        <v>23</v>
      </c>
      <c r="B43" s="284" t="s">
        <v>116</v>
      </c>
      <c r="C43" s="284" t="s">
        <v>9782</v>
      </c>
      <c r="D43" s="284"/>
      <c r="E43" s="284"/>
      <c r="F43" s="285" t="s">
        <v>9785</v>
      </c>
      <c r="G43" s="284" t="s">
        <v>9784</v>
      </c>
    </row>
    <row r="44" customFormat="false" ht="14.45" hidden="false" customHeight="true" outlineLevel="0" collapsed="false">
      <c r="A44" s="286" t="s">
        <v>162</v>
      </c>
      <c r="B44" s="287" t="s">
        <v>121</v>
      </c>
      <c r="C44" s="288" t="s">
        <v>9838</v>
      </c>
      <c r="D44" s="288"/>
      <c r="E44" s="288"/>
      <c r="F44" s="289" t="s">
        <v>9735</v>
      </c>
      <c r="G44" s="290" t="n">
        <f aca="false">F47</f>
        <v>317.566666666667</v>
      </c>
    </row>
    <row r="45" customFormat="false" ht="14.45" hidden="false" customHeight="true" outlineLevel="0" collapsed="false">
      <c r="A45" s="291" t="s">
        <v>9787</v>
      </c>
      <c r="B45" s="291" t="s">
        <v>9788</v>
      </c>
      <c r="C45" s="291" t="s">
        <v>9789</v>
      </c>
      <c r="D45" s="291" t="s">
        <v>9790</v>
      </c>
      <c r="E45" s="291" t="s">
        <v>9791</v>
      </c>
      <c r="F45" s="292" t="s">
        <v>9792</v>
      </c>
      <c r="G45" s="292"/>
    </row>
    <row r="46" customFormat="false" ht="15" hidden="false" customHeight="false" outlineLevel="0" collapsed="false">
      <c r="A46" s="291"/>
      <c r="B46" s="291"/>
      <c r="C46" s="291"/>
      <c r="D46" s="291"/>
      <c r="E46" s="291"/>
      <c r="F46" s="293" t="s">
        <v>49</v>
      </c>
      <c r="G46" s="294" t="s">
        <v>9793</v>
      </c>
      <c r="L46" s="65" t="s">
        <v>9794</v>
      </c>
    </row>
    <row r="47" customFormat="false" ht="30" hidden="false" customHeight="false" outlineLevel="0" collapsed="false">
      <c r="A47" s="295" t="s">
        <v>9839</v>
      </c>
      <c r="B47" s="296" t="s">
        <v>9840</v>
      </c>
      <c r="C47" s="306" t="s">
        <v>9841</v>
      </c>
      <c r="D47" s="304" t="n">
        <v>336.79</v>
      </c>
      <c r="E47" s="299" t="n">
        <f aca="false">AVERAGE(D47:D49)</f>
        <v>317.566666666667</v>
      </c>
      <c r="F47" s="300" t="n">
        <f aca="false">E47</f>
        <v>317.566666666667</v>
      </c>
      <c r="G47" s="301" t="s">
        <v>9798</v>
      </c>
      <c r="J47" s="302" t="s">
        <v>9799</v>
      </c>
      <c r="K47" s="302"/>
      <c r="L47" s="303"/>
    </row>
    <row r="48" customFormat="false" ht="15" hidden="false" customHeight="false" outlineLevel="0" collapsed="false">
      <c r="A48" s="295" t="s">
        <v>9842</v>
      </c>
      <c r="B48" s="296" t="s">
        <v>9810</v>
      </c>
      <c r="C48" s="308" t="s">
        <v>9843</v>
      </c>
      <c r="D48" s="304" t="n">
        <v>296.91</v>
      </c>
      <c r="E48" s="299"/>
      <c r="F48" s="300"/>
      <c r="G48" s="301"/>
      <c r="J48" s="302" t="s">
        <v>9803</v>
      </c>
      <c r="K48" s="302"/>
      <c r="L48" s="305" t="e">
        <f aca="false">AVERAGE(K47:K49)</f>
        <v>#DIV/0!</v>
      </c>
    </row>
    <row r="49" customFormat="false" ht="15" hidden="false" customHeight="false" outlineLevel="0" collapsed="false">
      <c r="A49" s="295" t="s">
        <v>9844</v>
      </c>
      <c r="B49" s="296" t="s">
        <v>9810</v>
      </c>
      <c r="C49" s="297" t="s">
        <v>9845</v>
      </c>
      <c r="D49" s="304" t="n">
        <v>319</v>
      </c>
      <c r="E49" s="299"/>
      <c r="F49" s="300"/>
      <c r="G49" s="301"/>
      <c r="J49" s="302" t="s">
        <v>9807</v>
      </c>
      <c r="K49" s="302"/>
      <c r="L49" s="307"/>
    </row>
    <row r="50" customFormat="false" ht="15" hidden="false" customHeight="false" outlineLevel="0" collapsed="false">
      <c r="A50" s="284" t="s">
        <v>23</v>
      </c>
      <c r="B50" s="284" t="s">
        <v>116</v>
      </c>
      <c r="C50" s="284" t="s">
        <v>9782</v>
      </c>
      <c r="D50" s="284"/>
      <c r="E50" s="284"/>
      <c r="F50" s="285" t="s">
        <v>9785</v>
      </c>
      <c r="G50" s="284" t="s">
        <v>9784</v>
      </c>
    </row>
    <row r="51" customFormat="false" ht="14.45" hidden="false" customHeight="true" outlineLevel="0" collapsed="false">
      <c r="A51" s="286" t="s">
        <v>165</v>
      </c>
      <c r="B51" s="287" t="s">
        <v>121</v>
      </c>
      <c r="C51" s="288" t="s">
        <v>9846</v>
      </c>
      <c r="D51" s="288"/>
      <c r="E51" s="288"/>
      <c r="F51" s="289" t="s">
        <v>9735</v>
      </c>
      <c r="G51" s="290" t="n">
        <f aca="false">F54</f>
        <v>249.6</v>
      </c>
    </row>
    <row r="52" customFormat="false" ht="14.45" hidden="false" customHeight="true" outlineLevel="0" collapsed="false">
      <c r="A52" s="291" t="s">
        <v>9787</v>
      </c>
      <c r="B52" s="291" t="s">
        <v>9788</v>
      </c>
      <c r="C52" s="291" t="s">
        <v>9789</v>
      </c>
      <c r="D52" s="291" t="s">
        <v>9790</v>
      </c>
      <c r="E52" s="291" t="s">
        <v>9791</v>
      </c>
      <c r="F52" s="292" t="s">
        <v>9792</v>
      </c>
      <c r="G52" s="292"/>
    </row>
    <row r="53" customFormat="false" ht="15" hidden="false" customHeight="false" outlineLevel="0" collapsed="false">
      <c r="A53" s="291"/>
      <c r="B53" s="291"/>
      <c r="C53" s="291"/>
      <c r="D53" s="291"/>
      <c r="E53" s="291"/>
      <c r="F53" s="293" t="s">
        <v>49</v>
      </c>
      <c r="G53" s="294" t="s">
        <v>9793</v>
      </c>
      <c r="L53" s="65" t="s">
        <v>9794</v>
      </c>
    </row>
    <row r="54" customFormat="false" ht="60" hidden="false" customHeight="false" outlineLevel="0" collapsed="false">
      <c r="A54" s="295" t="s">
        <v>9821</v>
      </c>
      <c r="B54" s="296" t="s">
        <v>9810</v>
      </c>
      <c r="C54" s="306" t="s">
        <v>9847</v>
      </c>
      <c r="D54" s="304" t="n">
        <v>271.11</v>
      </c>
      <c r="E54" s="299" t="n">
        <f aca="false">AVERAGE(D54:D56)</f>
        <v>249.6</v>
      </c>
      <c r="F54" s="300" t="n">
        <f aca="false">E54</f>
        <v>249.6</v>
      </c>
      <c r="G54" s="301" t="s">
        <v>9798</v>
      </c>
      <c r="J54" s="302" t="s">
        <v>9799</v>
      </c>
      <c r="K54" s="302"/>
      <c r="L54" s="303"/>
    </row>
    <row r="55" customFormat="false" ht="45" hidden="false" customHeight="false" outlineLevel="0" collapsed="false">
      <c r="A55" s="295" t="s">
        <v>9836</v>
      </c>
      <c r="B55" s="296" t="s">
        <v>9810</v>
      </c>
      <c r="C55" s="306" t="s">
        <v>9848</v>
      </c>
      <c r="D55" s="304" t="n">
        <v>232.79</v>
      </c>
      <c r="E55" s="299"/>
      <c r="F55" s="300"/>
      <c r="G55" s="301"/>
      <c r="J55" s="302" t="s">
        <v>9803</v>
      </c>
      <c r="K55" s="302"/>
      <c r="L55" s="305" t="e">
        <f aca="false">AVERAGE(K54:K56)</f>
        <v>#DIV/0!</v>
      </c>
    </row>
    <row r="56" customFormat="false" ht="90" hidden="false" customHeight="false" outlineLevel="0" collapsed="false">
      <c r="A56" s="295" t="s">
        <v>9839</v>
      </c>
      <c r="B56" s="296" t="s">
        <v>9840</v>
      </c>
      <c r="C56" s="306" t="s">
        <v>9849</v>
      </c>
      <c r="D56" s="304" t="n">
        <v>244.9</v>
      </c>
      <c r="E56" s="299"/>
      <c r="F56" s="300"/>
      <c r="G56" s="301"/>
      <c r="J56" s="302" t="s">
        <v>9807</v>
      </c>
      <c r="K56" s="302"/>
      <c r="L56" s="307"/>
    </row>
    <row r="57" customFormat="false" ht="15" hidden="false" customHeight="false" outlineLevel="0" collapsed="false">
      <c r="A57" s="284" t="s">
        <v>23</v>
      </c>
      <c r="B57" s="284" t="s">
        <v>116</v>
      </c>
      <c r="C57" s="284" t="s">
        <v>9782</v>
      </c>
      <c r="D57" s="284"/>
      <c r="E57" s="284"/>
      <c r="F57" s="285" t="s">
        <v>9785</v>
      </c>
      <c r="G57" s="284" t="s">
        <v>9784</v>
      </c>
    </row>
    <row r="58" customFormat="false" ht="14.45" hidden="false" customHeight="true" outlineLevel="0" collapsed="false">
      <c r="A58" s="286" t="s">
        <v>166</v>
      </c>
      <c r="B58" s="287" t="s">
        <v>121</v>
      </c>
      <c r="C58" s="288" t="s">
        <v>9850</v>
      </c>
      <c r="D58" s="288"/>
      <c r="E58" s="288"/>
      <c r="F58" s="289" t="s">
        <v>9735</v>
      </c>
      <c r="G58" s="290" t="n">
        <f aca="false">F61</f>
        <v>222.01</v>
      </c>
    </row>
    <row r="59" customFormat="false" ht="14.45" hidden="false" customHeight="true" outlineLevel="0" collapsed="false">
      <c r="A59" s="291" t="s">
        <v>9787</v>
      </c>
      <c r="B59" s="291" t="s">
        <v>9788</v>
      </c>
      <c r="C59" s="291" t="s">
        <v>9789</v>
      </c>
      <c r="D59" s="291" t="s">
        <v>9790</v>
      </c>
      <c r="E59" s="291" t="s">
        <v>9791</v>
      </c>
      <c r="F59" s="292" t="s">
        <v>9792</v>
      </c>
      <c r="G59" s="292"/>
    </row>
    <row r="60" customFormat="false" ht="15" hidden="false" customHeight="false" outlineLevel="0" collapsed="false">
      <c r="A60" s="291"/>
      <c r="B60" s="291"/>
      <c r="C60" s="291"/>
      <c r="D60" s="291"/>
      <c r="E60" s="291"/>
      <c r="F60" s="293" t="s">
        <v>49</v>
      </c>
      <c r="G60" s="294" t="s">
        <v>9793</v>
      </c>
      <c r="L60" s="65" t="s">
        <v>9794</v>
      </c>
    </row>
    <row r="61" customFormat="false" ht="30" hidden="false" customHeight="false" outlineLevel="0" collapsed="false">
      <c r="A61" s="295" t="s">
        <v>9824</v>
      </c>
      <c r="B61" s="296" t="s">
        <v>9825</v>
      </c>
      <c r="C61" s="306" t="s">
        <v>9851</v>
      </c>
      <c r="D61" s="304" t="n">
        <v>230.75</v>
      </c>
      <c r="E61" s="299" t="n">
        <f aca="false">AVERAGE(D61:D63)</f>
        <v>222.01</v>
      </c>
      <c r="F61" s="300" t="n">
        <f aca="false">E61</f>
        <v>222.01</v>
      </c>
      <c r="G61" s="301" t="s">
        <v>9798</v>
      </c>
      <c r="J61" s="302" t="s">
        <v>9799</v>
      </c>
      <c r="K61" s="302"/>
      <c r="L61" s="303"/>
    </row>
    <row r="62" customFormat="false" ht="60" hidden="false" customHeight="false" outlineLevel="0" collapsed="false">
      <c r="A62" s="295" t="s">
        <v>9821</v>
      </c>
      <c r="B62" s="296" t="s">
        <v>9810</v>
      </c>
      <c r="C62" s="306" t="s">
        <v>9852</v>
      </c>
      <c r="D62" s="304" t="n">
        <v>234.01</v>
      </c>
      <c r="E62" s="299"/>
      <c r="F62" s="300"/>
      <c r="G62" s="301"/>
      <c r="J62" s="302" t="s">
        <v>9803</v>
      </c>
      <c r="K62" s="302"/>
      <c r="L62" s="305" t="e">
        <f aca="false">AVERAGE(K61:K63)</f>
        <v>#DIV/0!</v>
      </c>
    </row>
    <row r="63" customFormat="false" ht="30" hidden="false" customHeight="false" outlineLevel="0" collapsed="false">
      <c r="A63" s="295" t="s">
        <v>9833</v>
      </c>
      <c r="B63" s="296" t="s">
        <v>9810</v>
      </c>
      <c r="C63" s="306" t="s">
        <v>9853</v>
      </c>
      <c r="D63" s="304" t="n">
        <v>201.27</v>
      </c>
      <c r="E63" s="299"/>
      <c r="F63" s="300"/>
      <c r="G63" s="301"/>
      <c r="J63" s="302" t="s">
        <v>9807</v>
      </c>
      <c r="K63" s="302"/>
      <c r="L63" s="307"/>
    </row>
    <row r="64" customFormat="false" ht="15" hidden="false" customHeight="false" outlineLevel="0" collapsed="false">
      <c r="A64" s="284" t="s">
        <v>23</v>
      </c>
      <c r="B64" s="284" t="s">
        <v>116</v>
      </c>
      <c r="C64" s="284" t="s">
        <v>9782</v>
      </c>
      <c r="D64" s="284"/>
      <c r="E64" s="284"/>
      <c r="F64" s="285" t="s">
        <v>9785</v>
      </c>
      <c r="G64" s="284" t="s">
        <v>9784</v>
      </c>
    </row>
    <row r="65" customFormat="false" ht="14.45" hidden="false" customHeight="true" outlineLevel="0" collapsed="false">
      <c r="A65" s="286" t="s">
        <v>167</v>
      </c>
      <c r="B65" s="287" t="s">
        <v>121</v>
      </c>
      <c r="C65" s="288" t="s">
        <v>9854</v>
      </c>
      <c r="D65" s="288"/>
      <c r="E65" s="288"/>
      <c r="F65" s="289" t="s">
        <v>9735</v>
      </c>
      <c r="G65" s="290" t="n">
        <f aca="false">F68</f>
        <v>4736.58333333333</v>
      </c>
    </row>
    <row r="66" customFormat="false" ht="14.45" hidden="false" customHeight="true" outlineLevel="0" collapsed="false">
      <c r="A66" s="291" t="s">
        <v>9787</v>
      </c>
      <c r="B66" s="291" t="s">
        <v>9788</v>
      </c>
      <c r="C66" s="291" t="s">
        <v>9789</v>
      </c>
      <c r="D66" s="291" t="s">
        <v>9790</v>
      </c>
      <c r="E66" s="291" t="s">
        <v>9791</v>
      </c>
      <c r="F66" s="292" t="s">
        <v>9792</v>
      </c>
      <c r="G66" s="292"/>
    </row>
    <row r="67" customFormat="false" ht="15" hidden="false" customHeight="false" outlineLevel="0" collapsed="false">
      <c r="A67" s="291"/>
      <c r="B67" s="291"/>
      <c r="C67" s="291"/>
      <c r="D67" s="291"/>
      <c r="E67" s="291"/>
      <c r="F67" s="293" t="s">
        <v>49</v>
      </c>
      <c r="G67" s="294" t="s">
        <v>9793</v>
      </c>
      <c r="L67" s="65" t="s">
        <v>9794</v>
      </c>
    </row>
    <row r="68" customFormat="false" ht="90" hidden="false" customHeight="false" outlineLevel="0" collapsed="false">
      <c r="A68" s="295" t="s">
        <v>9839</v>
      </c>
      <c r="B68" s="296" t="s">
        <v>9840</v>
      </c>
      <c r="C68" s="306" t="s">
        <v>9855</v>
      </c>
      <c r="D68" s="304" t="n">
        <v>4168.9</v>
      </c>
      <c r="E68" s="299" t="n">
        <f aca="false">AVERAGE(D68:D70)</f>
        <v>4736.58333333333</v>
      </c>
      <c r="F68" s="300" t="n">
        <f aca="false">E68</f>
        <v>4736.58333333333</v>
      </c>
      <c r="G68" s="301" t="s">
        <v>9798</v>
      </c>
      <c r="J68" s="302" t="s">
        <v>9799</v>
      </c>
      <c r="K68" s="302"/>
      <c r="L68" s="303"/>
    </row>
    <row r="69" customFormat="false" ht="75" hidden="false" customHeight="false" outlineLevel="0" collapsed="false">
      <c r="A69" s="295" t="s">
        <v>9856</v>
      </c>
      <c r="B69" s="309" t="s">
        <v>9857</v>
      </c>
      <c r="C69" s="306" t="s">
        <v>9858</v>
      </c>
      <c r="D69" s="304" t="n">
        <v>4447.31</v>
      </c>
      <c r="E69" s="299"/>
      <c r="F69" s="300"/>
      <c r="G69" s="301"/>
      <c r="J69" s="302" t="s">
        <v>9803</v>
      </c>
      <c r="K69" s="302"/>
      <c r="L69" s="305" t="e">
        <f aca="false">AVERAGE(K68:K70)</f>
        <v>#DIV/0!</v>
      </c>
    </row>
    <row r="70" customFormat="false" ht="120" hidden="false" customHeight="false" outlineLevel="0" collapsed="false">
      <c r="A70" s="295" t="s">
        <v>9859</v>
      </c>
      <c r="B70" s="296" t="s">
        <v>9810</v>
      </c>
      <c r="C70" s="306" t="s">
        <v>9860</v>
      </c>
      <c r="D70" s="304" t="n">
        <v>5593.54</v>
      </c>
      <c r="E70" s="299"/>
      <c r="F70" s="300"/>
      <c r="G70" s="301"/>
      <c r="J70" s="302" t="s">
        <v>9807</v>
      </c>
      <c r="K70" s="302"/>
      <c r="L70" s="307"/>
    </row>
    <row r="71" customFormat="false" ht="15" hidden="false" customHeight="false" outlineLevel="0" collapsed="false">
      <c r="A71" s="284" t="s">
        <v>23</v>
      </c>
      <c r="B71" s="284" t="s">
        <v>116</v>
      </c>
      <c r="C71" s="284" t="s">
        <v>9782</v>
      </c>
      <c r="D71" s="284"/>
      <c r="E71" s="284"/>
      <c r="F71" s="285" t="s">
        <v>9785</v>
      </c>
      <c r="G71" s="284" t="s">
        <v>9784</v>
      </c>
    </row>
    <row r="72" customFormat="false" ht="14.45" hidden="false" customHeight="true" outlineLevel="0" collapsed="false">
      <c r="A72" s="286" t="s">
        <v>187</v>
      </c>
      <c r="B72" s="287" t="s">
        <v>121</v>
      </c>
      <c r="C72" s="288" t="s">
        <v>9861</v>
      </c>
      <c r="D72" s="288"/>
      <c r="E72" s="288"/>
      <c r="F72" s="289" t="s">
        <v>9735</v>
      </c>
      <c r="G72" s="290" t="n">
        <f aca="false">F75</f>
        <v>133.6</v>
      </c>
    </row>
    <row r="73" customFormat="false" ht="14.45" hidden="false" customHeight="true" outlineLevel="0" collapsed="false">
      <c r="A73" s="291" t="s">
        <v>9787</v>
      </c>
      <c r="B73" s="291" t="s">
        <v>9788</v>
      </c>
      <c r="C73" s="291" t="s">
        <v>9789</v>
      </c>
      <c r="D73" s="291" t="s">
        <v>9790</v>
      </c>
      <c r="E73" s="291" t="s">
        <v>9791</v>
      </c>
      <c r="F73" s="292" t="s">
        <v>9792</v>
      </c>
      <c r="G73" s="292"/>
    </row>
    <row r="74" customFormat="false" ht="15" hidden="false" customHeight="false" outlineLevel="0" collapsed="false">
      <c r="A74" s="291"/>
      <c r="B74" s="291"/>
      <c r="C74" s="291"/>
      <c r="D74" s="291"/>
      <c r="E74" s="291"/>
      <c r="F74" s="293" t="s">
        <v>49</v>
      </c>
      <c r="G74" s="294" t="s">
        <v>9793</v>
      </c>
      <c r="L74" s="65" t="s">
        <v>9794</v>
      </c>
    </row>
    <row r="75" customFormat="false" ht="75" hidden="false" customHeight="false" outlineLevel="0" collapsed="false">
      <c r="A75" s="295" t="s">
        <v>9862</v>
      </c>
      <c r="B75" s="296" t="s">
        <v>9810</v>
      </c>
      <c r="C75" s="306" t="s">
        <v>9863</v>
      </c>
      <c r="D75" s="304" t="n">
        <v>123.9</v>
      </c>
      <c r="E75" s="299" t="n">
        <f aca="false">AVERAGE(D75:D77)</f>
        <v>133.6</v>
      </c>
      <c r="F75" s="300" t="n">
        <f aca="false">E75</f>
        <v>133.6</v>
      </c>
      <c r="G75" s="301" t="s">
        <v>9798</v>
      </c>
      <c r="J75" s="302" t="s">
        <v>9799</v>
      </c>
      <c r="K75" s="302"/>
      <c r="L75" s="303"/>
    </row>
    <row r="76" customFormat="false" ht="60" hidden="false" customHeight="false" outlineLevel="0" collapsed="false">
      <c r="A76" s="295" t="s">
        <v>9864</v>
      </c>
      <c r="B76" s="296" t="s">
        <v>9810</v>
      </c>
      <c r="C76" s="306" t="s">
        <v>9865</v>
      </c>
      <c r="D76" s="304" t="n">
        <v>119</v>
      </c>
      <c r="E76" s="299"/>
      <c r="F76" s="300"/>
      <c r="G76" s="301"/>
      <c r="J76" s="302" t="s">
        <v>9803</v>
      </c>
      <c r="K76" s="302"/>
      <c r="L76" s="305" t="e">
        <f aca="false">AVERAGE(K75:K77)</f>
        <v>#DIV/0!</v>
      </c>
    </row>
    <row r="77" customFormat="false" ht="75" hidden="false" customHeight="false" outlineLevel="0" collapsed="false">
      <c r="A77" s="295" t="s">
        <v>9821</v>
      </c>
      <c r="B77" s="296" t="s">
        <v>9810</v>
      </c>
      <c r="C77" s="306" t="s">
        <v>9866</v>
      </c>
      <c r="D77" s="304" t="n">
        <v>157.9</v>
      </c>
      <c r="E77" s="299"/>
      <c r="F77" s="300"/>
      <c r="G77" s="301"/>
      <c r="J77" s="302" t="s">
        <v>9807</v>
      </c>
      <c r="K77" s="302"/>
      <c r="L77" s="307"/>
    </row>
    <row r="78" customFormat="false" ht="15" hidden="false" customHeight="false" outlineLevel="0" collapsed="false">
      <c r="A78" s="284" t="s">
        <v>23</v>
      </c>
      <c r="B78" s="284" t="s">
        <v>116</v>
      </c>
      <c r="C78" s="284" t="s">
        <v>9782</v>
      </c>
      <c r="D78" s="284"/>
      <c r="E78" s="284"/>
      <c r="F78" s="285" t="s">
        <v>9785</v>
      </c>
      <c r="G78" s="284" t="s">
        <v>9784</v>
      </c>
    </row>
    <row r="79" customFormat="false" ht="14.45" hidden="false" customHeight="true" outlineLevel="0" collapsed="false">
      <c r="A79" s="286" t="s">
        <v>190</v>
      </c>
      <c r="B79" s="287" t="s">
        <v>121</v>
      </c>
      <c r="C79" s="288" t="s">
        <v>9867</v>
      </c>
      <c r="D79" s="288"/>
      <c r="E79" s="288"/>
      <c r="F79" s="289" t="s">
        <v>9735</v>
      </c>
      <c r="G79" s="290" t="n">
        <f aca="false">F82</f>
        <v>102.116666666667</v>
      </c>
    </row>
    <row r="80" customFormat="false" ht="14.45" hidden="false" customHeight="true" outlineLevel="0" collapsed="false">
      <c r="A80" s="291" t="s">
        <v>9787</v>
      </c>
      <c r="B80" s="291" t="s">
        <v>9788</v>
      </c>
      <c r="C80" s="291" t="s">
        <v>9789</v>
      </c>
      <c r="D80" s="291" t="s">
        <v>9790</v>
      </c>
      <c r="E80" s="291" t="s">
        <v>9791</v>
      </c>
      <c r="F80" s="292" t="s">
        <v>9792</v>
      </c>
      <c r="G80" s="292"/>
    </row>
    <row r="81" customFormat="false" ht="15" hidden="false" customHeight="false" outlineLevel="0" collapsed="false">
      <c r="A81" s="291"/>
      <c r="B81" s="291"/>
      <c r="C81" s="291"/>
      <c r="D81" s="291"/>
      <c r="E81" s="291"/>
      <c r="F81" s="293" t="s">
        <v>49</v>
      </c>
      <c r="G81" s="294" t="s">
        <v>9793</v>
      </c>
      <c r="L81" s="65" t="s">
        <v>9794</v>
      </c>
    </row>
    <row r="82" customFormat="false" ht="30" hidden="false" customHeight="false" outlineLevel="0" collapsed="false">
      <c r="A82" s="295" t="s">
        <v>9868</v>
      </c>
      <c r="B82" s="296" t="s">
        <v>9869</v>
      </c>
      <c r="C82" s="306" t="s">
        <v>9870</v>
      </c>
      <c r="D82" s="304" t="n">
        <v>80.46</v>
      </c>
      <c r="E82" s="299" t="n">
        <f aca="false">AVERAGE(D82:D84)</f>
        <v>102.116666666667</v>
      </c>
      <c r="F82" s="300" t="n">
        <f aca="false">E82</f>
        <v>102.116666666667</v>
      </c>
      <c r="G82" s="301" t="s">
        <v>9798</v>
      </c>
      <c r="J82" s="302" t="s">
        <v>9799</v>
      </c>
      <c r="K82" s="302"/>
      <c r="L82" s="303"/>
    </row>
    <row r="83" customFormat="false" ht="45" hidden="false" customHeight="false" outlineLevel="0" collapsed="false">
      <c r="A83" s="295" t="s">
        <v>9871</v>
      </c>
      <c r="B83" s="296" t="s">
        <v>9872</v>
      </c>
      <c r="C83" s="306" t="s">
        <v>9873</v>
      </c>
      <c r="D83" s="304" t="n">
        <v>103.87</v>
      </c>
      <c r="E83" s="299"/>
      <c r="F83" s="300"/>
      <c r="G83" s="301"/>
      <c r="J83" s="302" t="s">
        <v>9803</v>
      </c>
      <c r="K83" s="302"/>
      <c r="L83" s="305" t="e">
        <f aca="false">AVERAGE(K82:K84)</f>
        <v>#DIV/0!</v>
      </c>
    </row>
    <row r="84" customFormat="false" ht="60" hidden="false" customHeight="false" outlineLevel="0" collapsed="false">
      <c r="A84" s="295" t="s">
        <v>9821</v>
      </c>
      <c r="B84" s="296" t="s">
        <v>9810</v>
      </c>
      <c r="C84" s="306" t="s">
        <v>9874</v>
      </c>
      <c r="D84" s="304" t="n">
        <v>122.02</v>
      </c>
      <c r="E84" s="299"/>
      <c r="F84" s="300"/>
      <c r="G84" s="301"/>
      <c r="J84" s="302" t="s">
        <v>9807</v>
      </c>
      <c r="K84" s="302"/>
      <c r="L84" s="307"/>
    </row>
    <row r="85" customFormat="false" ht="15" hidden="false" customHeight="false" outlineLevel="0" collapsed="false">
      <c r="A85" s="284" t="s">
        <v>23</v>
      </c>
      <c r="B85" s="284" t="s">
        <v>116</v>
      </c>
      <c r="C85" s="284" t="s">
        <v>9782</v>
      </c>
      <c r="D85" s="284"/>
      <c r="E85" s="284"/>
      <c r="F85" s="285" t="s">
        <v>9785</v>
      </c>
      <c r="G85" s="284" t="s">
        <v>9784</v>
      </c>
    </row>
    <row r="86" customFormat="false" ht="14.45" hidden="false" customHeight="true" outlineLevel="0" collapsed="false">
      <c r="A86" s="286" t="s">
        <v>192</v>
      </c>
      <c r="B86" s="287" t="s">
        <v>121</v>
      </c>
      <c r="C86" s="288" t="s">
        <v>9875</v>
      </c>
      <c r="D86" s="288"/>
      <c r="E86" s="288"/>
      <c r="F86" s="289" t="s">
        <v>9735</v>
      </c>
      <c r="G86" s="290" t="n">
        <f aca="false">F89</f>
        <v>352.56</v>
      </c>
    </row>
    <row r="87" customFormat="false" ht="14.45" hidden="false" customHeight="true" outlineLevel="0" collapsed="false">
      <c r="A87" s="291" t="s">
        <v>9787</v>
      </c>
      <c r="B87" s="291" t="s">
        <v>9788</v>
      </c>
      <c r="C87" s="291" t="s">
        <v>9789</v>
      </c>
      <c r="D87" s="291" t="s">
        <v>9790</v>
      </c>
      <c r="E87" s="291" t="s">
        <v>9791</v>
      </c>
      <c r="F87" s="292" t="s">
        <v>9792</v>
      </c>
      <c r="G87" s="292"/>
    </row>
    <row r="88" customFormat="false" ht="15" hidden="false" customHeight="false" outlineLevel="0" collapsed="false">
      <c r="A88" s="291"/>
      <c r="B88" s="291"/>
      <c r="C88" s="291"/>
      <c r="D88" s="291"/>
      <c r="E88" s="291"/>
      <c r="F88" s="293" t="s">
        <v>49</v>
      </c>
      <c r="G88" s="294" t="s">
        <v>9793</v>
      </c>
      <c r="L88" s="65" t="s">
        <v>9794</v>
      </c>
    </row>
    <row r="89" customFormat="false" ht="30" hidden="false" customHeight="false" outlineLevel="0" collapsed="false">
      <c r="A89" s="295" t="s">
        <v>9876</v>
      </c>
      <c r="B89" s="296" t="s">
        <v>9810</v>
      </c>
      <c r="C89" s="306" t="s">
        <v>9877</v>
      </c>
      <c r="D89" s="304" t="n">
        <v>352.4</v>
      </c>
      <c r="E89" s="299" t="n">
        <f aca="false">AVERAGE(D89:D91)</f>
        <v>352.56</v>
      </c>
      <c r="F89" s="300" t="n">
        <f aca="false">E89</f>
        <v>352.56</v>
      </c>
      <c r="G89" s="301" t="s">
        <v>9798</v>
      </c>
      <c r="J89" s="302" t="s">
        <v>9799</v>
      </c>
      <c r="K89" s="302"/>
      <c r="L89" s="303"/>
    </row>
    <row r="90" customFormat="false" ht="15" hidden="false" customHeight="false" outlineLevel="0" collapsed="false">
      <c r="A90" s="295" t="s">
        <v>9878</v>
      </c>
      <c r="B90" s="296" t="s">
        <v>9879</v>
      </c>
      <c r="C90" s="310" t="s">
        <v>9880</v>
      </c>
      <c r="D90" s="304" t="n">
        <v>415.38</v>
      </c>
      <c r="E90" s="299"/>
      <c r="F90" s="300"/>
      <c r="G90" s="301"/>
      <c r="J90" s="302" t="s">
        <v>9803</v>
      </c>
      <c r="K90" s="302"/>
      <c r="L90" s="305" t="e">
        <f aca="false">AVERAGE(K89:K91)</f>
        <v>#DIV/0!</v>
      </c>
    </row>
    <row r="91" customFormat="false" ht="15" hidden="false" customHeight="false" outlineLevel="0" collapsed="false">
      <c r="A91" s="295" t="s">
        <v>9881</v>
      </c>
      <c r="B91" s="296" t="s">
        <v>9882</v>
      </c>
      <c r="C91" s="310" t="s">
        <v>9883</v>
      </c>
      <c r="D91" s="304" t="n">
        <v>289.9</v>
      </c>
      <c r="E91" s="299"/>
      <c r="F91" s="300"/>
      <c r="G91" s="301"/>
      <c r="J91" s="302" t="s">
        <v>9807</v>
      </c>
      <c r="K91" s="302"/>
      <c r="L91" s="307"/>
    </row>
    <row r="92" customFormat="false" ht="15" hidden="false" customHeight="false" outlineLevel="0" collapsed="false">
      <c r="A92" s="284" t="s">
        <v>23</v>
      </c>
      <c r="B92" s="284" t="s">
        <v>116</v>
      </c>
      <c r="C92" s="284" t="s">
        <v>9782</v>
      </c>
      <c r="D92" s="284"/>
      <c r="E92" s="284"/>
      <c r="F92" s="285" t="s">
        <v>9785</v>
      </c>
      <c r="G92" s="284" t="s">
        <v>9784</v>
      </c>
    </row>
    <row r="93" customFormat="false" ht="14.45" hidden="false" customHeight="true" outlineLevel="0" collapsed="false">
      <c r="A93" s="286" t="s">
        <v>193</v>
      </c>
      <c r="B93" s="287" t="s">
        <v>121</v>
      </c>
      <c r="C93" s="288" t="s">
        <v>9884</v>
      </c>
      <c r="D93" s="288"/>
      <c r="E93" s="288"/>
      <c r="F93" s="289" t="s">
        <v>9735</v>
      </c>
      <c r="G93" s="290" t="n">
        <f aca="false">F96</f>
        <v>28.2033333333333</v>
      </c>
    </row>
    <row r="94" customFormat="false" ht="14.45" hidden="false" customHeight="true" outlineLevel="0" collapsed="false">
      <c r="A94" s="291" t="s">
        <v>9787</v>
      </c>
      <c r="B94" s="291" t="s">
        <v>9788</v>
      </c>
      <c r="C94" s="291" t="s">
        <v>9789</v>
      </c>
      <c r="D94" s="291" t="s">
        <v>9790</v>
      </c>
      <c r="E94" s="291" t="s">
        <v>9791</v>
      </c>
      <c r="F94" s="292" t="s">
        <v>9792</v>
      </c>
      <c r="G94" s="292"/>
    </row>
    <row r="95" customFormat="false" ht="15" hidden="false" customHeight="false" outlineLevel="0" collapsed="false">
      <c r="A95" s="291"/>
      <c r="B95" s="291"/>
      <c r="C95" s="291"/>
      <c r="D95" s="291"/>
      <c r="E95" s="291"/>
      <c r="F95" s="293" t="s">
        <v>49</v>
      </c>
      <c r="G95" s="294" t="s">
        <v>9793</v>
      </c>
      <c r="L95" s="65" t="s">
        <v>9794</v>
      </c>
    </row>
    <row r="96" customFormat="false" ht="15" hidden="false" customHeight="false" outlineLevel="0" collapsed="false">
      <c r="A96" s="295" t="s">
        <v>9885</v>
      </c>
      <c r="B96" s="296" t="s">
        <v>9886</v>
      </c>
      <c r="C96" s="310" t="s">
        <v>9887</v>
      </c>
      <c r="D96" s="304" t="n">
        <v>26.34</v>
      </c>
      <c r="E96" s="299" t="n">
        <f aca="false">AVERAGE(D96:D98)</f>
        <v>28.2033333333333</v>
      </c>
      <c r="F96" s="300" t="n">
        <f aca="false">E96</f>
        <v>28.2033333333333</v>
      </c>
      <c r="G96" s="301" t="s">
        <v>9798</v>
      </c>
      <c r="J96" s="302" t="s">
        <v>9799</v>
      </c>
      <c r="K96" s="302"/>
      <c r="L96" s="303"/>
    </row>
    <row r="97" customFormat="false" ht="15" hidden="false" customHeight="false" outlineLevel="0" collapsed="false">
      <c r="A97" s="295" t="s">
        <v>9888</v>
      </c>
      <c r="B97" s="296" t="s">
        <v>9889</v>
      </c>
      <c r="C97" s="310" t="s">
        <v>9890</v>
      </c>
      <c r="D97" s="304" t="n">
        <v>38.28</v>
      </c>
      <c r="E97" s="299"/>
      <c r="F97" s="300"/>
      <c r="G97" s="301"/>
      <c r="J97" s="302" t="s">
        <v>9803</v>
      </c>
      <c r="K97" s="302"/>
      <c r="L97" s="305" t="e">
        <f aca="false">AVERAGE(K96:K98)</f>
        <v>#DIV/0!</v>
      </c>
    </row>
    <row r="98" customFormat="false" ht="15" hidden="false" customHeight="false" outlineLevel="0" collapsed="false">
      <c r="A98" s="295" t="s">
        <v>9891</v>
      </c>
      <c r="B98" s="296" t="s">
        <v>9810</v>
      </c>
      <c r="C98" s="310" t="s">
        <v>9892</v>
      </c>
      <c r="D98" s="304" t="n">
        <v>19.99</v>
      </c>
      <c r="E98" s="299"/>
      <c r="F98" s="300"/>
      <c r="G98" s="301"/>
      <c r="J98" s="302" t="s">
        <v>9807</v>
      </c>
      <c r="K98" s="302"/>
      <c r="L98" s="307"/>
    </row>
    <row r="99" customFormat="false" ht="15" hidden="false" customHeight="false" outlineLevel="0" collapsed="false">
      <c r="A99" s="284" t="s">
        <v>23</v>
      </c>
      <c r="B99" s="284" t="s">
        <v>116</v>
      </c>
      <c r="C99" s="284" t="s">
        <v>9782</v>
      </c>
      <c r="D99" s="284"/>
      <c r="E99" s="284"/>
      <c r="F99" s="285" t="s">
        <v>9785</v>
      </c>
      <c r="G99" s="284" t="s">
        <v>9784</v>
      </c>
    </row>
    <row r="100" customFormat="false" ht="14.45" hidden="false" customHeight="true" outlineLevel="0" collapsed="false">
      <c r="A100" s="286" t="s">
        <v>184</v>
      </c>
      <c r="B100" s="287" t="s">
        <v>121</v>
      </c>
      <c r="C100" s="288" t="s">
        <v>9893</v>
      </c>
      <c r="D100" s="288"/>
      <c r="E100" s="288"/>
      <c r="F100" s="289" t="s">
        <v>9735</v>
      </c>
      <c r="G100" s="290" t="n">
        <f aca="false">F103</f>
        <v>7.66333333333333</v>
      </c>
    </row>
    <row r="101" customFormat="false" ht="14.45" hidden="false" customHeight="true" outlineLevel="0" collapsed="false">
      <c r="A101" s="291" t="s">
        <v>9787</v>
      </c>
      <c r="B101" s="291" t="s">
        <v>9788</v>
      </c>
      <c r="C101" s="291" t="s">
        <v>9789</v>
      </c>
      <c r="D101" s="291" t="s">
        <v>9790</v>
      </c>
      <c r="E101" s="291" t="s">
        <v>9791</v>
      </c>
      <c r="F101" s="292" t="s">
        <v>9792</v>
      </c>
      <c r="G101" s="292"/>
    </row>
    <row r="102" customFormat="false" ht="15" hidden="false" customHeight="false" outlineLevel="0" collapsed="false">
      <c r="A102" s="291"/>
      <c r="B102" s="291"/>
      <c r="C102" s="291"/>
      <c r="D102" s="291"/>
      <c r="E102" s="291"/>
      <c r="F102" s="293" t="s">
        <v>49</v>
      </c>
      <c r="G102" s="294" t="s">
        <v>9793</v>
      </c>
      <c r="L102" s="65" t="s">
        <v>9794</v>
      </c>
    </row>
    <row r="103" customFormat="false" ht="15" hidden="false" customHeight="false" outlineLevel="0" collapsed="false">
      <c r="A103" s="295" t="s">
        <v>9894</v>
      </c>
      <c r="B103" s="296" t="s">
        <v>9895</v>
      </c>
      <c r="C103" s="310" t="s">
        <v>9896</v>
      </c>
      <c r="D103" s="304" t="n">
        <v>7.1</v>
      </c>
      <c r="E103" s="299" t="n">
        <f aca="false">AVERAGE(D103:D105)</f>
        <v>7.66333333333333</v>
      </c>
      <c r="F103" s="300" t="n">
        <f aca="false">E103</f>
        <v>7.66333333333333</v>
      </c>
      <c r="G103" s="301" t="s">
        <v>9798</v>
      </c>
      <c r="J103" s="302" t="s">
        <v>9799</v>
      </c>
      <c r="K103" s="302"/>
      <c r="L103" s="303"/>
    </row>
    <row r="104" customFormat="false" ht="15" hidden="false" customHeight="false" outlineLevel="0" collapsed="false">
      <c r="A104" s="295" t="s">
        <v>9897</v>
      </c>
      <c r="B104" s="296" t="s">
        <v>9898</v>
      </c>
      <c r="C104" s="310" t="s">
        <v>9899</v>
      </c>
      <c r="D104" s="304" t="n">
        <v>10.99</v>
      </c>
      <c r="E104" s="299"/>
      <c r="F104" s="300"/>
      <c r="G104" s="301"/>
      <c r="J104" s="302" t="s">
        <v>9803</v>
      </c>
      <c r="K104" s="302"/>
      <c r="L104" s="305" t="e">
        <f aca="false">AVERAGE(K103:K105)</f>
        <v>#DIV/0!</v>
      </c>
    </row>
    <row r="105" customFormat="false" ht="15" hidden="false" customHeight="false" outlineLevel="0" collapsed="false">
      <c r="A105" s="295" t="s">
        <v>9839</v>
      </c>
      <c r="B105" s="296" t="s">
        <v>9900</v>
      </c>
      <c r="C105" s="310" t="s">
        <v>9901</v>
      </c>
      <c r="D105" s="304" t="n">
        <v>4.9</v>
      </c>
      <c r="E105" s="299"/>
      <c r="F105" s="300"/>
      <c r="G105" s="301"/>
      <c r="J105" s="302" t="s">
        <v>9807</v>
      </c>
      <c r="K105" s="302"/>
      <c r="L105" s="307"/>
    </row>
    <row r="106" customFormat="false" ht="15" hidden="false" customHeight="false" outlineLevel="0" collapsed="false">
      <c r="A106" s="284" t="s">
        <v>23</v>
      </c>
      <c r="B106" s="284" t="s">
        <v>116</v>
      </c>
      <c r="C106" s="284" t="s">
        <v>9782</v>
      </c>
      <c r="D106" s="284"/>
      <c r="E106" s="284"/>
      <c r="F106" s="285" t="s">
        <v>9785</v>
      </c>
      <c r="G106" s="284" t="s">
        <v>9784</v>
      </c>
    </row>
    <row r="107" customFormat="false" ht="14.45" hidden="false" customHeight="true" outlineLevel="0" collapsed="false">
      <c r="A107" s="286" t="s">
        <v>185</v>
      </c>
      <c r="B107" s="287" t="s">
        <v>121</v>
      </c>
      <c r="C107" s="288" t="s">
        <v>9902</v>
      </c>
      <c r="D107" s="288"/>
      <c r="E107" s="288"/>
      <c r="F107" s="289" t="s">
        <v>9735</v>
      </c>
      <c r="G107" s="290" t="n">
        <f aca="false">F110</f>
        <v>8.74333333333333</v>
      </c>
    </row>
    <row r="108" customFormat="false" ht="14.45" hidden="false" customHeight="true" outlineLevel="0" collapsed="false">
      <c r="A108" s="291" t="s">
        <v>9787</v>
      </c>
      <c r="B108" s="291" t="s">
        <v>9788</v>
      </c>
      <c r="C108" s="291" t="s">
        <v>9789</v>
      </c>
      <c r="D108" s="291" t="s">
        <v>9790</v>
      </c>
      <c r="E108" s="291" t="s">
        <v>9791</v>
      </c>
      <c r="F108" s="292" t="s">
        <v>9792</v>
      </c>
      <c r="G108" s="292"/>
    </row>
    <row r="109" customFormat="false" ht="15" hidden="false" customHeight="false" outlineLevel="0" collapsed="false">
      <c r="A109" s="291"/>
      <c r="B109" s="291"/>
      <c r="C109" s="291"/>
      <c r="D109" s="291"/>
      <c r="E109" s="291"/>
      <c r="F109" s="293" t="s">
        <v>49</v>
      </c>
      <c r="G109" s="294" t="s">
        <v>9793</v>
      </c>
      <c r="L109" s="65" t="s">
        <v>9794</v>
      </c>
    </row>
    <row r="110" customFormat="false" ht="15" hidden="false" customHeight="false" outlineLevel="0" collapsed="false">
      <c r="A110" s="295" t="s">
        <v>9903</v>
      </c>
      <c r="B110" s="296" t="s">
        <v>9904</v>
      </c>
      <c r="C110" s="310" t="s">
        <v>9905</v>
      </c>
      <c r="D110" s="304" t="n">
        <v>7.99</v>
      </c>
      <c r="E110" s="299" t="n">
        <f aca="false">AVERAGE(D110:D112)</f>
        <v>8.74333333333333</v>
      </c>
      <c r="F110" s="300" t="n">
        <f aca="false">E110</f>
        <v>8.74333333333333</v>
      </c>
      <c r="G110" s="301" t="s">
        <v>9798</v>
      </c>
      <c r="J110" s="302" t="s">
        <v>9799</v>
      </c>
      <c r="K110" s="302"/>
      <c r="L110" s="303"/>
    </row>
    <row r="111" customFormat="false" ht="15" hidden="false" customHeight="false" outlineLevel="0" collapsed="false">
      <c r="A111" s="295" t="s">
        <v>9839</v>
      </c>
      <c r="B111" s="296" t="s">
        <v>9900</v>
      </c>
      <c r="C111" s="310" t="s">
        <v>9906</v>
      </c>
      <c r="D111" s="304" t="n">
        <v>8.9</v>
      </c>
      <c r="E111" s="299"/>
      <c r="F111" s="300"/>
      <c r="G111" s="301"/>
      <c r="J111" s="302" t="s">
        <v>9803</v>
      </c>
      <c r="K111" s="302"/>
      <c r="L111" s="305" t="e">
        <f aca="false">AVERAGE(K110:K112)</f>
        <v>#DIV/0!</v>
      </c>
    </row>
    <row r="112" customFormat="false" ht="15" hidden="false" customHeight="false" outlineLevel="0" collapsed="false">
      <c r="A112" s="295" t="s">
        <v>9907</v>
      </c>
      <c r="B112" s="296" t="s">
        <v>9886</v>
      </c>
      <c r="C112" s="310" t="s">
        <v>9908</v>
      </c>
      <c r="D112" s="304" t="n">
        <v>9.34</v>
      </c>
      <c r="E112" s="299"/>
      <c r="F112" s="300"/>
      <c r="G112" s="301"/>
      <c r="J112" s="302" t="s">
        <v>9807</v>
      </c>
      <c r="K112" s="302"/>
      <c r="L112" s="307"/>
    </row>
    <row r="113" customFormat="false" ht="15" hidden="false" customHeight="false" outlineLevel="0" collapsed="false">
      <c r="A113" s="284" t="s">
        <v>23</v>
      </c>
      <c r="B113" s="284" t="s">
        <v>116</v>
      </c>
      <c r="C113" s="284" t="s">
        <v>9782</v>
      </c>
      <c r="D113" s="284"/>
      <c r="E113" s="284"/>
      <c r="F113" s="285" t="s">
        <v>9785</v>
      </c>
      <c r="G113" s="284" t="s">
        <v>9784</v>
      </c>
    </row>
    <row r="114" customFormat="false" ht="14.45" hidden="false" customHeight="true" outlineLevel="0" collapsed="false">
      <c r="A114" s="286" t="s">
        <v>181</v>
      </c>
      <c r="B114" s="287" t="s">
        <v>121</v>
      </c>
      <c r="C114" s="288" t="s">
        <v>9909</v>
      </c>
      <c r="D114" s="288"/>
      <c r="E114" s="288"/>
      <c r="F114" s="289" t="s">
        <v>9735</v>
      </c>
      <c r="G114" s="290" t="n">
        <f aca="false">F117</f>
        <v>14.3033333333333</v>
      </c>
    </row>
    <row r="115" customFormat="false" ht="14.45" hidden="false" customHeight="true" outlineLevel="0" collapsed="false">
      <c r="A115" s="291" t="s">
        <v>9787</v>
      </c>
      <c r="B115" s="291" t="s">
        <v>9788</v>
      </c>
      <c r="C115" s="291" t="s">
        <v>9789</v>
      </c>
      <c r="D115" s="291" t="s">
        <v>9790</v>
      </c>
      <c r="E115" s="291" t="s">
        <v>9791</v>
      </c>
      <c r="F115" s="292" t="s">
        <v>9792</v>
      </c>
      <c r="G115" s="292"/>
    </row>
    <row r="116" customFormat="false" ht="15" hidden="false" customHeight="false" outlineLevel="0" collapsed="false">
      <c r="A116" s="291"/>
      <c r="B116" s="291"/>
      <c r="C116" s="291"/>
      <c r="D116" s="291"/>
      <c r="E116" s="291"/>
      <c r="F116" s="293" t="s">
        <v>49</v>
      </c>
      <c r="G116" s="294" t="s">
        <v>9793</v>
      </c>
      <c r="L116" s="65" t="s">
        <v>9794</v>
      </c>
    </row>
    <row r="117" customFormat="false" ht="15" hidden="false" customHeight="false" outlineLevel="0" collapsed="false">
      <c r="A117" s="295" t="s">
        <v>9910</v>
      </c>
      <c r="B117" s="296" t="s">
        <v>9911</v>
      </c>
      <c r="C117" s="310" t="s">
        <v>9912</v>
      </c>
      <c r="D117" s="304" t="n">
        <v>11.01</v>
      </c>
      <c r="E117" s="299" t="n">
        <f aca="false">AVERAGE(D117:D119)</f>
        <v>14.3033333333333</v>
      </c>
      <c r="F117" s="300" t="n">
        <f aca="false">E117</f>
        <v>14.3033333333333</v>
      </c>
      <c r="G117" s="301" t="s">
        <v>9798</v>
      </c>
      <c r="J117" s="302" t="s">
        <v>9799</v>
      </c>
      <c r="K117" s="302"/>
      <c r="L117" s="303"/>
    </row>
    <row r="118" customFormat="false" ht="15" hidden="false" customHeight="false" outlineLevel="0" collapsed="false">
      <c r="A118" s="295" t="s">
        <v>9913</v>
      </c>
      <c r="B118" s="296" t="s">
        <v>9914</v>
      </c>
      <c r="C118" s="310" t="s">
        <v>9915</v>
      </c>
      <c r="D118" s="304" t="n">
        <v>9.9</v>
      </c>
      <c r="E118" s="299"/>
      <c r="F118" s="300"/>
      <c r="G118" s="301"/>
      <c r="J118" s="302" t="s">
        <v>9803</v>
      </c>
      <c r="K118" s="302"/>
      <c r="L118" s="305" t="e">
        <f aca="false">AVERAGE(K117:K119)</f>
        <v>#DIV/0!</v>
      </c>
    </row>
    <row r="119" customFormat="false" ht="15" hidden="false" customHeight="false" outlineLevel="0" collapsed="false">
      <c r="A119" s="295" t="s">
        <v>9916</v>
      </c>
      <c r="B119" s="296" t="s">
        <v>9917</v>
      </c>
      <c r="C119" s="310" t="s">
        <v>9918</v>
      </c>
      <c r="D119" s="304" t="n">
        <v>22</v>
      </c>
      <c r="E119" s="299"/>
      <c r="F119" s="300"/>
      <c r="G119" s="301"/>
      <c r="J119" s="302" t="s">
        <v>9807</v>
      </c>
      <c r="K119" s="302"/>
      <c r="L119" s="307"/>
    </row>
    <row r="120" customFormat="false" ht="15" hidden="false" customHeight="false" outlineLevel="0" collapsed="false">
      <c r="A120" s="284" t="s">
        <v>23</v>
      </c>
      <c r="B120" s="284" t="s">
        <v>116</v>
      </c>
      <c r="C120" s="284" t="s">
        <v>9782</v>
      </c>
      <c r="D120" s="284"/>
      <c r="E120" s="284"/>
      <c r="F120" s="285" t="s">
        <v>9785</v>
      </c>
      <c r="G120" s="284" t="s">
        <v>9784</v>
      </c>
    </row>
    <row r="121" customFormat="false" ht="14.45" hidden="false" customHeight="true" outlineLevel="0" collapsed="false">
      <c r="A121" s="286" t="s">
        <v>168</v>
      </c>
      <c r="B121" s="287" t="s">
        <v>121</v>
      </c>
      <c r="C121" s="288" t="s">
        <v>9919</v>
      </c>
      <c r="D121" s="288"/>
      <c r="E121" s="288"/>
      <c r="F121" s="289" t="s">
        <v>9735</v>
      </c>
      <c r="G121" s="290" t="n">
        <f aca="false">F124</f>
        <v>223.263333333333</v>
      </c>
    </row>
    <row r="122" customFormat="false" ht="14.45" hidden="false" customHeight="true" outlineLevel="0" collapsed="false">
      <c r="A122" s="291" t="s">
        <v>9787</v>
      </c>
      <c r="B122" s="291" t="s">
        <v>9788</v>
      </c>
      <c r="C122" s="291" t="s">
        <v>9789</v>
      </c>
      <c r="D122" s="291" t="s">
        <v>9790</v>
      </c>
      <c r="E122" s="291" t="s">
        <v>9791</v>
      </c>
      <c r="F122" s="292" t="s">
        <v>9792</v>
      </c>
      <c r="G122" s="292"/>
    </row>
    <row r="123" customFormat="false" ht="15" hidden="false" customHeight="false" outlineLevel="0" collapsed="false">
      <c r="A123" s="291"/>
      <c r="B123" s="291"/>
      <c r="C123" s="291"/>
      <c r="D123" s="291"/>
      <c r="E123" s="291"/>
      <c r="F123" s="293" t="s">
        <v>49</v>
      </c>
      <c r="G123" s="294" t="s">
        <v>9793</v>
      </c>
      <c r="L123" s="65" t="s">
        <v>9794</v>
      </c>
    </row>
    <row r="124" customFormat="false" ht="15" hidden="false" customHeight="false" outlineLevel="0" collapsed="false">
      <c r="A124" s="295" t="s">
        <v>9795</v>
      </c>
      <c r="B124" s="296" t="s">
        <v>9796</v>
      </c>
      <c r="C124" s="310" t="s">
        <v>9920</v>
      </c>
      <c r="D124" s="304" t="n">
        <v>146.9</v>
      </c>
      <c r="E124" s="299" t="n">
        <f aca="false">AVERAGE(D124:D126)</f>
        <v>223.263333333333</v>
      </c>
      <c r="F124" s="300" t="n">
        <f aca="false">E124</f>
        <v>223.263333333333</v>
      </c>
      <c r="G124" s="301" t="s">
        <v>9798</v>
      </c>
      <c r="J124" s="302" t="s">
        <v>9799</v>
      </c>
      <c r="K124" s="302"/>
      <c r="L124" s="303"/>
    </row>
    <row r="125" customFormat="false" ht="15" hidden="false" customHeight="false" outlineLevel="0" collapsed="false">
      <c r="A125" s="295" t="s">
        <v>9921</v>
      </c>
      <c r="B125" s="296" t="s">
        <v>9922</v>
      </c>
      <c r="C125" s="310" t="s">
        <v>9923</v>
      </c>
      <c r="D125" s="304" t="n">
        <v>159.6</v>
      </c>
      <c r="E125" s="299"/>
      <c r="F125" s="300"/>
      <c r="G125" s="301"/>
      <c r="J125" s="302" t="s">
        <v>9803</v>
      </c>
      <c r="K125" s="302"/>
      <c r="L125" s="305" t="e">
        <f aca="false">AVERAGE(K124:K126)</f>
        <v>#DIV/0!</v>
      </c>
    </row>
    <row r="126" customFormat="false" ht="15" hidden="false" customHeight="false" outlineLevel="0" collapsed="false">
      <c r="A126" s="295" t="s">
        <v>9818</v>
      </c>
      <c r="B126" s="296" t="s">
        <v>9819</v>
      </c>
      <c r="C126" s="297" t="s">
        <v>9924</v>
      </c>
      <c r="D126" s="304" t="n">
        <v>363.29</v>
      </c>
      <c r="E126" s="299"/>
      <c r="F126" s="300"/>
      <c r="G126" s="301"/>
      <c r="J126" s="302" t="s">
        <v>9807</v>
      </c>
      <c r="K126" s="302"/>
      <c r="L126" s="307"/>
    </row>
    <row r="127" customFormat="false" ht="15" hidden="false" customHeight="false" outlineLevel="0" collapsed="false">
      <c r="A127" s="284" t="s">
        <v>23</v>
      </c>
      <c r="B127" s="284" t="s">
        <v>116</v>
      </c>
      <c r="C127" s="284" t="s">
        <v>9782</v>
      </c>
      <c r="D127" s="284"/>
      <c r="E127" s="284"/>
      <c r="F127" s="285" t="s">
        <v>9785</v>
      </c>
      <c r="G127" s="284" t="s">
        <v>9784</v>
      </c>
    </row>
    <row r="128" customFormat="false" ht="14.45" hidden="false" customHeight="true" outlineLevel="0" collapsed="false">
      <c r="A128" s="286" t="s">
        <v>158</v>
      </c>
      <c r="B128" s="287" t="s">
        <v>121</v>
      </c>
      <c r="C128" s="288" t="s">
        <v>9925</v>
      </c>
      <c r="D128" s="288"/>
      <c r="E128" s="288"/>
      <c r="F128" s="289" t="s">
        <v>9735</v>
      </c>
      <c r="G128" s="290" t="n">
        <f aca="false">F131</f>
        <v>141.87</v>
      </c>
    </row>
    <row r="129" customFormat="false" ht="14.45" hidden="false" customHeight="true" outlineLevel="0" collapsed="false">
      <c r="A129" s="291" t="s">
        <v>9787</v>
      </c>
      <c r="B129" s="291" t="s">
        <v>9788</v>
      </c>
      <c r="C129" s="291" t="s">
        <v>9789</v>
      </c>
      <c r="D129" s="291" t="s">
        <v>9790</v>
      </c>
      <c r="E129" s="291" t="s">
        <v>9791</v>
      </c>
      <c r="F129" s="292" t="s">
        <v>9792</v>
      </c>
      <c r="G129" s="292"/>
    </row>
    <row r="130" customFormat="false" ht="15" hidden="false" customHeight="false" outlineLevel="0" collapsed="false">
      <c r="A130" s="291"/>
      <c r="B130" s="291"/>
      <c r="C130" s="291"/>
      <c r="D130" s="291"/>
      <c r="E130" s="291"/>
      <c r="F130" s="293" t="s">
        <v>49</v>
      </c>
      <c r="G130" s="294" t="s">
        <v>9793</v>
      </c>
      <c r="L130" s="65" t="s">
        <v>9794</v>
      </c>
    </row>
    <row r="131" customFormat="false" ht="15" hidden="false" customHeight="false" outlineLevel="0" collapsed="false">
      <c r="A131" s="295" t="s">
        <v>9921</v>
      </c>
      <c r="B131" s="296" t="s">
        <v>9922</v>
      </c>
      <c r="C131" s="310" t="s">
        <v>9926</v>
      </c>
      <c r="D131" s="304" t="n">
        <v>139</v>
      </c>
      <c r="E131" s="299" t="n">
        <f aca="false">AVERAGE(D131:D133)</f>
        <v>141.87</v>
      </c>
      <c r="F131" s="300" t="n">
        <f aca="false">E131</f>
        <v>141.87</v>
      </c>
      <c r="G131" s="301" t="s">
        <v>9798</v>
      </c>
      <c r="J131" s="302" t="s">
        <v>9799</v>
      </c>
      <c r="K131" s="302"/>
      <c r="L131" s="303"/>
    </row>
    <row r="132" customFormat="false" ht="15" hidden="false" customHeight="false" outlineLevel="0" collapsed="false">
      <c r="A132" s="295" t="s">
        <v>9795</v>
      </c>
      <c r="B132" s="296" t="s">
        <v>9796</v>
      </c>
      <c r="C132" s="297" t="s">
        <v>9927</v>
      </c>
      <c r="D132" s="304" t="n">
        <v>149.9</v>
      </c>
      <c r="E132" s="299"/>
      <c r="F132" s="300"/>
      <c r="G132" s="301"/>
      <c r="J132" s="302" t="s">
        <v>9803</v>
      </c>
      <c r="K132" s="302"/>
      <c r="L132" s="305" t="e">
        <f aca="false">AVERAGE(K131:K133)</f>
        <v>#DIV/0!</v>
      </c>
    </row>
    <row r="133" customFormat="false" ht="15" hidden="false" customHeight="false" outlineLevel="0" collapsed="false">
      <c r="A133" s="295" t="s">
        <v>9821</v>
      </c>
      <c r="B133" s="296" t="s">
        <v>9810</v>
      </c>
      <c r="C133" s="310" t="s">
        <v>9928</v>
      </c>
      <c r="D133" s="304" t="n">
        <v>136.71</v>
      </c>
      <c r="E133" s="299"/>
      <c r="F133" s="300"/>
      <c r="G133" s="301"/>
      <c r="J133" s="302" t="s">
        <v>9807</v>
      </c>
      <c r="K133" s="302"/>
      <c r="L133" s="307"/>
    </row>
    <row r="134" customFormat="false" ht="15" hidden="false" customHeight="false" outlineLevel="0" collapsed="false">
      <c r="A134" s="284" t="s">
        <v>23</v>
      </c>
      <c r="B134" s="284" t="s">
        <v>116</v>
      </c>
      <c r="C134" s="284" t="s">
        <v>9782</v>
      </c>
      <c r="D134" s="284"/>
      <c r="E134" s="284"/>
      <c r="F134" s="285" t="s">
        <v>9785</v>
      </c>
      <c r="G134" s="284" t="s">
        <v>9784</v>
      </c>
    </row>
    <row r="135" customFormat="false" ht="14.45" hidden="false" customHeight="true" outlineLevel="0" collapsed="false">
      <c r="A135" s="286" t="s">
        <v>179</v>
      </c>
      <c r="B135" s="287" t="s">
        <v>121</v>
      </c>
      <c r="C135" s="288" t="s">
        <v>9929</v>
      </c>
      <c r="D135" s="288"/>
      <c r="E135" s="288"/>
      <c r="F135" s="289" t="s">
        <v>9735</v>
      </c>
      <c r="G135" s="290" t="n">
        <f aca="false">F138</f>
        <v>1133.81666666667</v>
      </c>
    </row>
    <row r="136" customFormat="false" ht="14.45" hidden="false" customHeight="true" outlineLevel="0" collapsed="false">
      <c r="A136" s="291" t="s">
        <v>9787</v>
      </c>
      <c r="B136" s="291" t="s">
        <v>9788</v>
      </c>
      <c r="C136" s="291" t="s">
        <v>9789</v>
      </c>
      <c r="D136" s="291" t="s">
        <v>9790</v>
      </c>
      <c r="E136" s="291" t="s">
        <v>9791</v>
      </c>
      <c r="F136" s="292" t="s">
        <v>9792</v>
      </c>
      <c r="G136" s="292"/>
    </row>
    <row r="137" customFormat="false" ht="15" hidden="false" customHeight="false" outlineLevel="0" collapsed="false">
      <c r="A137" s="291"/>
      <c r="B137" s="291"/>
      <c r="C137" s="291"/>
      <c r="D137" s="291"/>
      <c r="E137" s="291"/>
      <c r="F137" s="293" t="s">
        <v>49</v>
      </c>
      <c r="G137" s="294" t="s">
        <v>9793</v>
      </c>
      <c r="L137" s="65" t="s">
        <v>9794</v>
      </c>
    </row>
    <row r="138" customFormat="false" ht="15" hidden="false" customHeight="false" outlineLevel="0" collapsed="false">
      <c r="A138" s="295" t="s">
        <v>9921</v>
      </c>
      <c r="B138" s="296" t="s">
        <v>9922</v>
      </c>
      <c r="C138" s="310" t="s">
        <v>9930</v>
      </c>
      <c r="D138" s="304" t="n">
        <v>1091.55</v>
      </c>
      <c r="E138" s="299" t="n">
        <f aca="false">AVERAGE(D138:D140)</f>
        <v>1133.81666666667</v>
      </c>
      <c r="F138" s="300" t="n">
        <f aca="false">E138</f>
        <v>1133.81666666667</v>
      </c>
      <c r="G138" s="301" t="s">
        <v>9798</v>
      </c>
      <c r="J138" s="302" t="s">
        <v>9799</v>
      </c>
      <c r="K138" s="302"/>
      <c r="L138" s="303"/>
    </row>
    <row r="139" customFormat="false" ht="15" hidden="false" customHeight="false" outlineLevel="0" collapsed="false">
      <c r="A139" s="295" t="s">
        <v>9795</v>
      </c>
      <c r="B139" s="296" t="s">
        <v>9796</v>
      </c>
      <c r="C139" s="297" t="s">
        <v>9931</v>
      </c>
      <c r="D139" s="304" t="n">
        <v>1299.9</v>
      </c>
      <c r="E139" s="299"/>
      <c r="F139" s="300"/>
      <c r="G139" s="301"/>
      <c r="J139" s="302" t="s">
        <v>9803</v>
      </c>
      <c r="K139" s="302"/>
      <c r="L139" s="305" t="e">
        <f aca="false">AVERAGE(K138:K140)</f>
        <v>#DIV/0!</v>
      </c>
    </row>
    <row r="140" customFormat="false" ht="15" hidden="false" customHeight="false" outlineLevel="0" collapsed="false">
      <c r="A140" s="295" t="s">
        <v>9932</v>
      </c>
      <c r="B140" s="296" t="s">
        <v>9933</v>
      </c>
      <c r="C140" s="310" t="s">
        <v>9934</v>
      </c>
      <c r="D140" s="304" t="n">
        <v>1010</v>
      </c>
      <c r="E140" s="299"/>
      <c r="F140" s="300"/>
      <c r="G140" s="301"/>
      <c r="J140" s="302" t="s">
        <v>9807</v>
      </c>
      <c r="K140" s="302"/>
      <c r="L140" s="307"/>
    </row>
    <row r="141" customFormat="false" ht="15" hidden="false" customHeight="false" outlineLevel="0" collapsed="false">
      <c r="A141" s="284" t="s">
        <v>23</v>
      </c>
      <c r="B141" s="284" t="s">
        <v>116</v>
      </c>
      <c r="C141" s="284" t="s">
        <v>9782</v>
      </c>
      <c r="D141" s="284"/>
      <c r="E141" s="284"/>
      <c r="F141" s="285" t="s">
        <v>9785</v>
      </c>
      <c r="G141" s="284" t="s">
        <v>9784</v>
      </c>
    </row>
    <row r="142" customFormat="false" ht="14.45" hidden="false" customHeight="true" outlineLevel="0" collapsed="false">
      <c r="A142" s="286" t="s">
        <v>169</v>
      </c>
      <c r="B142" s="287" t="s">
        <v>121</v>
      </c>
      <c r="C142" s="288" t="s">
        <v>9935</v>
      </c>
      <c r="D142" s="288"/>
      <c r="E142" s="288"/>
      <c r="F142" s="289" t="s">
        <v>9735</v>
      </c>
      <c r="G142" s="290" t="n">
        <f aca="false">F145</f>
        <v>66.2666666666667</v>
      </c>
    </row>
    <row r="143" customFormat="false" ht="14.45" hidden="false" customHeight="true" outlineLevel="0" collapsed="false">
      <c r="A143" s="291" t="s">
        <v>9787</v>
      </c>
      <c r="B143" s="291" t="s">
        <v>9788</v>
      </c>
      <c r="C143" s="291" t="s">
        <v>9789</v>
      </c>
      <c r="D143" s="291" t="s">
        <v>9790</v>
      </c>
      <c r="E143" s="291" t="s">
        <v>9791</v>
      </c>
      <c r="F143" s="292" t="s">
        <v>9792</v>
      </c>
      <c r="G143" s="292"/>
    </row>
    <row r="144" customFormat="false" ht="15" hidden="false" customHeight="false" outlineLevel="0" collapsed="false">
      <c r="A144" s="291"/>
      <c r="B144" s="291"/>
      <c r="C144" s="291"/>
      <c r="D144" s="291"/>
      <c r="E144" s="291"/>
      <c r="F144" s="293" t="s">
        <v>49</v>
      </c>
      <c r="G144" s="294" t="s">
        <v>9793</v>
      </c>
      <c r="L144" s="65" t="s">
        <v>9794</v>
      </c>
    </row>
    <row r="145" customFormat="false" ht="15" hidden="false" customHeight="false" outlineLevel="0" collapsed="false">
      <c r="A145" s="295" t="s">
        <v>9813</v>
      </c>
      <c r="B145" s="296" t="s">
        <v>9814</v>
      </c>
      <c r="C145" s="310" t="s">
        <v>9936</v>
      </c>
      <c r="D145" s="304" t="n">
        <v>63.56</v>
      </c>
      <c r="E145" s="299" t="n">
        <f aca="false">AVERAGE(D145:D147)</f>
        <v>66.2666666666667</v>
      </c>
      <c r="F145" s="300" t="n">
        <f aca="false">E145</f>
        <v>66.2666666666667</v>
      </c>
      <c r="G145" s="301" t="s">
        <v>9798</v>
      </c>
      <c r="J145" s="302" t="s">
        <v>9799</v>
      </c>
      <c r="K145" s="302"/>
      <c r="L145" s="303"/>
    </row>
    <row r="146" customFormat="false" ht="15" hidden="false" customHeight="false" outlineLevel="0" collapsed="false">
      <c r="A146" s="295" t="s">
        <v>9795</v>
      </c>
      <c r="B146" s="296" t="s">
        <v>9796</v>
      </c>
      <c r="C146" s="297" t="s">
        <v>9937</v>
      </c>
      <c r="D146" s="304" t="n">
        <v>69.9</v>
      </c>
      <c r="E146" s="299"/>
      <c r="F146" s="300"/>
      <c r="G146" s="301"/>
      <c r="J146" s="302" t="s">
        <v>9803</v>
      </c>
      <c r="K146" s="302"/>
      <c r="L146" s="305" t="e">
        <f aca="false">AVERAGE(K145:K147)</f>
        <v>#DIV/0!</v>
      </c>
    </row>
    <row r="147" customFormat="false" ht="15" hidden="false" customHeight="false" outlineLevel="0" collapsed="false">
      <c r="A147" s="295" t="s">
        <v>9821</v>
      </c>
      <c r="B147" s="296" t="s">
        <v>9810</v>
      </c>
      <c r="C147" s="310" t="s">
        <v>9938</v>
      </c>
      <c r="D147" s="304" t="n">
        <v>65.34</v>
      </c>
      <c r="E147" s="299"/>
      <c r="F147" s="300"/>
      <c r="G147" s="301"/>
      <c r="J147" s="302" t="s">
        <v>9807</v>
      </c>
      <c r="K147" s="302"/>
      <c r="L147" s="307"/>
    </row>
    <row r="148" customFormat="false" ht="15" hidden="false" customHeight="false" outlineLevel="0" collapsed="false">
      <c r="A148" s="284" t="s">
        <v>23</v>
      </c>
      <c r="B148" s="284" t="s">
        <v>116</v>
      </c>
      <c r="C148" s="284" t="s">
        <v>9782</v>
      </c>
      <c r="D148" s="284"/>
      <c r="E148" s="284"/>
      <c r="F148" s="285" t="s">
        <v>9785</v>
      </c>
      <c r="G148" s="284" t="s">
        <v>9784</v>
      </c>
    </row>
    <row r="149" customFormat="false" ht="14.45" hidden="false" customHeight="true" outlineLevel="0" collapsed="false">
      <c r="A149" s="286" t="s">
        <v>170</v>
      </c>
      <c r="B149" s="287" t="s">
        <v>121</v>
      </c>
      <c r="C149" s="288" t="s">
        <v>9939</v>
      </c>
      <c r="D149" s="288"/>
      <c r="E149" s="288"/>
      <c r="F149" s="289" t="s">
        <v>9735</v>
      </c>
      <c r="G149" s="290" t="n">
        <f aca="false">F152</f>
        <v>33.5666666666667</v>
      </c>
    </row>
    <row r="150" customFormat="false" ht="14.45" hidden="false" customHeight="true" outlineLevel="0" collapsed="false">
      <c r="A150" s="291" t="s">
        <v>9787</v>
      </c>
      <c r="B150" s="291" t="s">
        <v>9788</v>
      </c>
      <c r="C150" s="291" t="s">
        <v>9789</v>
      </c>
      <c r="D150" s="291" t="s">
        <v>9790</v>
      </c>
      <c r="E150" s="291" t="s">
        <v>9791</v>
      </c>
      <c r="F150" s="292" t="s">
        <v>9792</v>
      </c>
      <c r="G150" s="292"/>
    </row>
    <row r="151" customFormat="false" ht="15" hidden="false" customHeight="false" outlineLevel="0" collapsed="false">
      <c r="A151" s="291"/>
      <c r="B151" s="291"/>
      <c r="C151" s="291"/>
      <c r="D151" s="291"/>
      <c r="E151" s="291"/>
      <c r="F151" s="293" t="s">
        <v>49</v>
      </c>
      <c r="G151" s="294" t="s">
        <v>9793</v>
      </c>
      <c r="L151" s="65" t="s">
        <v>9794</v>
      </c>
    </row>
    <row r="152" customFormat="false" ht="15" hidden="false" customHeight="false" outlineLevel="0" collapsed="false">
      <c r="A152" s="295" t="s">
        <v>9940</v>
      </c>
      <c r="B152" s="296" t="s">
        <v>9941</v>
      </c>
      <c r="C152" s="310" t="s">
        <v>9942</v>
      </c>
      <c r="D152" s="304" t="n">
        <v>44.9</v>
      </c>
      <c r="E152" s="299" t="n">
        <f aca="false">AVERAGE(D152:D154)</f>
        <v>33.5666666666667</v>
      </c>
      <c r="F152" s="300" t="n">
        <f aca="false">E152</f>
        <v>33.5666666666667</v>
      </c>
      <c r="G152" s="301" t="s">
        <v>9798</v>
      </c>
      <c r="J152" s="302" t="s">
        <v>9799</v>
      </c>
      <c r="K152" s="302"/>
      <c r="L152" s="303"/>
    </row>
    <row r="153" customFormat="false" ht="15" hidden="false" customHeight="false" outlineLevel="0" collapsed="false">
      <c r="A153" s="295" t="s">
        <v>9943</v>
      </c>
      <c r="B153" s="296" t="s">
        <v>9886</v>
      </c>
      <c r="C153" s="297" t="s">
        <v>9944</v>
      </c>
      <c r="D153" s="304" t="n">
        <v>21.9</v>
      </c>
      <c r="E153" s="299"/>
      <c r="F153" s="300"/>
      <c r="G153" s="301"/>
      <c r="J153" s="302" t="s">
        <v>9803</v>
      </c>
      <c r="K153" s="302"/>
      <c r="L153" s="305" t="e">
        <f aca="false">AVERAGE(K152:K154)</f>
        <v>#DIV/0!</v>
      </c>
    </row>
    <row r="154" customFormat="false" ht="15" hidden="false" customHeight="false" outlineLevel="0" collapsed="false">
      <c r="A154" s="295" t="s">
        <v>9795</v>
      </c>
      <c r="B154" s="296" t="s">
        <v>9796</v>
      </c>
      <c r="C154" s="297" t="s">
        <v>9945</v>
      </c>
      <c r="D154" s="304" t="n">
        <v>33.9</v>
      </c>
      <c r="E154" s="299"/>
      <c r="F154" s="300"/>
      <c r="G154" s="301"/>
      <c r="J154" s="302" t="s">
        <v>9807</v>
      </c>
      <c r="K154" s="302"/>
      <c r="L154" s="307"/>
    </row>
    <row r="155" customFormat="false" ht="15" hidden="false" customHeight="false" outlineLevel="0" collapsed="false">
      <c r="A155" s="284" t="s">
        <v>23</v>
      </c>
      <c r="B155" s="284" t="s">
        <v>116</v>
      </c>
      <c r="C155" s="284" t="s">
        <v>9782</v>
      </c>
      <c r="D155" s="284"/>
      <c r="E155" s="284"/>
      <c r="F155" s="285" t="s">
        <v>9785</v>
      </c>
      <c r="G155" s="284" t="s">
        <v>9784</v>
      </c>
    </row>
    <row r="156" customFormat="false" ht="14.45" hidden="false" customHeight="true" outlineLevel="0" collapsed="false">
      <c r="A156" s="286" t="s">
        <v>171</v>
      </c>
      <c r="B156" s="287" t="s">
        <v>121</v>
      </c>
      <c r="C156" s="288" t="s">
        <v>9946</v>
      </c>
      <c r="D156" s="288"/>
      <c r="E156" s="288"/>
      <c r="F156" s="289" t="s">
        <v>9735</v>
      </c>
      <c r="G156" s="290" t="n">
        <f aca="false">F159</f>
        <v>138.02</v>
      </c>
    </row>
    <row r="157" customFormat="false" ht="14.45" hidden="false" customHeight="true" outlineLevel="0" collapsed="false">
      <c r="A157" s="291" t="s">
        <v>9787</v>
      </c>
      <c r="B157" s="291" t="s">
        <v>9788</v>
      </c>
      <c r="C157" s="291" t="s">
        <v>9789</v>
      </c>
      <c r="D157" s="291" t="s">
        <v>9790</v>
      </c>
      <c r="E157" s="291" t="s">
        <v>9791</v>
      </c>
      <c r="F157" s="292" t="s">
        <v>9792</v>
      </c>
      <c r="G157" s="292"/>
    </row>
    <row r="158" customFormat="false" ht="15" hidden="false" customHeight="false" outlineLevel="0" collapsed="false">
      <c r="A158" s="291"/>
      <c r="B158" s="291"/>
      <c r="C158" s="291"/>
      <c r="D158" s="291"/>
      <c r="E158" s="291"/>
      <c r="F158" s="293" t="s">
        <v>49</v>
      </c>
      <c r="G158" s="294" t="s">
        <v>9793</v>
      </c>
      <c r="L158" s="65" t="s">
        <v>9794</v>
      </c>
    </row>
    <row r="159" customFormat="false" ht="15" hidden="false" customHeight="false" outlineLevel="0" collapsed="false">
      <c r="A159" s="295" t="s">
        <v>9821</v>
      </c>
      <c r="B159" s="296" t="s">
        <v>9810</v>
      </c>
      <c r="C159" s="310" t="s">
        <v>9947</v>
      </c>
      <c r="D159" s="304" t="n">
        <v>123.49</v>
      </c>
      <c r="E159" s="299" t="n">
        <f aca="false">AVERAGE(D159:D161)</f>
        <v>138.02</v>
      </c>
      <c r="F159" s="300" t="n">
        <f aca="false">E159</f>
        <v>138.02</v>
      </c>
      <c r="G159" s="301" t="s">
        <v>9798</v>
      </c>
      <c r="J159" s="302" t="s">
        <v>9799</v>
      </c>
      <c r="K159" s="302"/>
      <c r="L159" s="303"/>
    </row>
    <row r="160" customFormat="false" ht="15" hidden="false" customHeight="false" outlineLevel="0" collapsed="false">
      <c r="A160" s="295" t="s">
        <v>9833</v>
      </c>
      <c r="B160" s="311" t="s">
        <v>9948</v>
      </c>
      <c r="C160" s="297" t="s">
        <v>9949</v>
      </c>
      <c r="D160" s="304" t="n">
        <v>175.07</v>
      </c>
      <c r="E160" s="299"/>
      <c r="F160" s="300"/>
      <c r="G160" s="301"/>
      <c r="J160" s="302" t="s">
        <v>9803</v>
      </c>
      <c r="K160" s="302"/>
      <c r="L160" s="305" t="e">
        <f aca="false">AVERAGE(K159:K161)</f>
        <v>#DIV/0!</v>
      </c>
    </row>
    <row r="161" customFormat="false" ht="15" hidden="false" customHeight="false" outlineLevel="0" collapsed="false">
      <c r="A161" s="295" t="s">
        <v>9813</v>
      </c>
      <c r="B161" s="296" t="s">
        <v>9814</v>
      </c>
      <c r="C161" s="297" t="s">
        <v>9950</v>
      </c>
      <c r="D161" s="304" t="n">
        <v>115.5</v>
      </c>
      <c r="E161" s="299"/>
      <c r="F161" s="300"/>
      <c r="G161" s="301"/>
      <c r="J161" s="302" t="s">
        <v>9807</v>
      </c>
      <c r="K161" s="302"/>
      <c r="L161" s="307"/>
    </row>
    <row r="162" customFormat="false" ht="15" hidden="false" customHeight="false" outlineLevel="0" collapsed="false">
      <c r="A162" s="284" t="s">
        <v>23</v>
      </c>
      <c r="B162" s="284" t="s">
        <v>116</v>
      </c>
      <c r="C162" s="284" t="s">
        <v>9782</v>
      </c>
      <c r="D162" s="284"/>
      <c r="E162" s="284"/>
      <c r="F162" s="285" t="s">
        <v>9785</v>
      </c>
      <c r="G162" s="284" t="s">
        <v>9784</v>
      </c>
      <c r="J162" s="5"/>
      <c r="K162" s="5"/>
      <c r="L162" s="5"/>
    </row>
    <row r="163" customFormat="false" ht="14.45" hidden="false" customHeight="true" outlineLevel="0" collapsed="false">
      <c r="A163" s="286" t="s">
        <v>9760</v>
      </c>
      <c r="B163" s="312" t="s">
        <v>121</v>
      </c>
      <c r="C163" s="313" t="s">
        <v>9951</v>
      </c>
      <c r="D163" s="313"/>
      <c r="E163" s="313"/>
      <c r="F163" s="314" t="s">
        <v>9735</v>
      </c>
      <c r="G163" s="299" t="n">
        <f aca="false">F166</f>
        <v>849.6</v>
      </c>
      <c r="J163" s="5"/>
      <c r="K163" s="5"/>
      <c r="L163" s="5"/>
    </row>
    <row r="164" customFormat="false" ht="14.45" hidden="false" customHeight="true" outlineLevel="0" collapsed="false">
      <c r="A164" s="291" t="s">
        <v>9787</v>
      </c>
      <c r="B164" s="291" t="s">
        <v>9788</v>
      </c>
      <c r="C164" s="291" t="s">
        <v>9789</v>
      </c>
      <c r="D164" s="291" t="s">
        <v>9790</v>
      </c>
      <c r="E164" s="291" t="s">
        <v>9791</v>
      </c>
      <c r="F164" s="292" t="s">
        <v>9792</v>
      </c>
      <c r="G164" s="292"/>
      <c r="J164" s="5"/>
      <c r="K164" s="5"/>
      <c r="L164" s="5"/>
    </row>
    <row r="165" customFormat="false" ht="15" hidden="false" customHeight="false" outlineLevel="0" collapsed="false">
      <c r="A165" s="291"/>
      <c r="B165" s="291"/>
      <c r="C165" s="291"/>
      <c r="D165" s="291"/>
      <c r="E165" s="291"/>
      <c r="F165" s="293" t="s">
        <v>49</v>
      </c>
      <c r="G165" s="294" t="s">
        <v>9793</v>
      </c>
      <c r="J165" s="5"/>
      <c r="K165" s="5"/>
      <c r="L165" s="5"/>
    </row>
    <row r="166" customFormat="false" ht="15" hidden="false" customHeight="false" outlineLevel="0" collapsed="false">
      <c r="A166" s="295" t="s">
        <v>9821</v>
      </c>
      <c r="B166" s="296" t="s">
        <v>9952</v>
      </c>
      <c r="C166" s="310" t="s">
        <v>9953</v>
      </c>
      <c r="D166" s="304" t="n">
        <v>889</v>
      </c>
      <c r="E166" s="299" t="n">
        <f aca="false">AVERAGE(D166:D168)</f>
        <v>849.6</v>
      </c>
      <c r="F166" s="300" t="n">
        <f aca="false">E166</f>
        <v>849.6</v>
      </c>
      <c r="G166" s="301" t="s">
        <v>9798</v>
      </c>
      <c r="J166" s="5"/>
      <c r="K166" s="5"/>
      <c r="L166" s="5"/>
    </row>
    <row r="167" customFormat="false" ht="15" hidden="false" customHeight="false" outlineLevel="0" collapsed="false">
      <c r="A167" s="295" t="s">
        <v>9954</v>
      </c>
      <c r="B167" s="296" t="s">
        <v>9955</v>
      </c>
      <c r="C167" s="310" t="s">
        <v>9956</v>
      </c>
      <c r="D167" s="304" t="n">
        <v>979.9</v>
      </c>
      <c r="E167" s="299"/>
      <c r="F167" s="300"/>
      <c r="G167" s="301"/>
      <c r="J167" s="5"/>
      <c r="K167" s="5"/>
      <c r="L167" s="5"/>
    </row>
    <row r="168" customFormat="false" ht="15" hidden="false" customHeight="false" outlineLevel="0" collapsed="false">
      <c r="A168" s="295" t="s">
        <v>9957</v>
      </c>
      <c r="B168" s="315" t="s">
        <v>9958</v>
      </c>
      <c r="C168" s="310" t="s">
        <v>9959</v>
      </c>
      <c r="D168" s="304" t="n">
        <v>679.9</v>
      </c>
      <c r="E168" s="299"/>
      <c r="F168" s="300"/>
      <c r="G168" s="301"/>
      <c r="J168" s="5"/>
      <c r="K168" s="5"/>
      <c r="L168" s="5"/>
    </row>
    <row r="169" customFormat="false" ht="15" hidden="false" customHeight="false" outlineLevel="0" collapsed="false">
      <c r="A169" s="284" t="s">
        <v>23</v>
      </c>
      <c r="B169" s="284" t="s">
        <v>116</v>
      </c>
      <c r="C169" s="284" t="s">
        <v>9782</v>
      </c>
      <c r="D169" s="284"/>
      <c r="E169" s="284"/>
      <c r="F169" s="285" t="s">
        <v>9785</v>
      </c>
      <c r="G169" s="284" t="s">
        <v>9784</v>
      </c>
    </row>
    <row r="170" customFormat="false" ht="14.45" hidden="false" customHeight="true" outlineLevel="0" collapsed="false">
      <c r="A170" s="286" t="s">
        <v>183</v>
      </c>
      <c r="B170" s="287" t="s">
        <v>121</v>
      </c>
      <c r="C170" s="288" t="s">
        <v>9960</v>
      </c>
      <c r="D170" s="288"/>
      <c r="E170" s="288"/>
      <c r="F170" s="289" t="s">
        <v>9735</v>
      </c>
      <c r="G170" s="290" t="n">
        <f aca="false">F173</f>
        <v>5.09333333333333</v>
      </c>
    </row>
    <row r="171" customFormat="false" ht="14.45" hidden="false" customHeight="true" outlineLevel="0" collapsed="false">
      <c r="A171" s="291" t="s">
        <v>9787</v>
      </c>
      <c r="B171" s="291" t="s">
        <v>9788</v>
      </c>
      <c r="C171" s="291" t="s">
        <v>9789</v>
      </c>
      <c r="D171" s="291" t="s">
        <v>9790</v>
      </c>
      <c r="E171" s="291" t="s">
        <v>9791</v>
      </c>
      <c r="F171" s="292" t="s">
        <v>9792</v>
      </c>
      <c r="G171" s="292"/>
    </row>
    <row r="172" customFormat="false" ht="15" hidden="false" customHeight="false" outlineLevel="0" collapsed="false">
      <c r="A172" s="291"/>
      <c r="B172" s="291"/>
      <c r="C172" s="291"/>
      <c r="D172" s="291"/>
      <c r="E172" s="291"/>
      <c r="F172" s="293" t="s">
        <v>49</v>
      </c>
      <c r="G172" s="294" t="s">
        <v>9793</v>
      </c>
      <c r="L172" s="65" t="s">
        <v>9794</v>
      </c>
    </row>
    <row r="173" customFormat="false" ht="15" hidden="false" customHeight="false" outlineLevel="0" collapsed="false">
      <c r="A173" s="295" t="s">
        <v>9821</v>
      </c>
      <c r="B173" s="296" t="s">
        <v>9810</v>
      </c>
      <c r="C173" s="316" t="s">
        <v>9961</v>
      </c>
      <c r="D173" s="304" t="n">
        <v>2.1</v>
      </c>
      <c r="E173" s="299" t="n">
        <f aca="false">AVERAGE(D173:D175)</f>
        <v>5.09333333333333</v>
      </c>
      <c r="F173" s="300" t="n">
        <f aca="false">E173</f>
        <v>5.09333333333333</v>
      </c>
      <c r="G173" s="301" t="s">
        <v>9798</v>
      </c>
      <c r="J173" s="302" t="s">
        <v>9799</v>
      </c>
      <c r="K173" s="302"/>
      <c r="L173" s="303"/>
    </row>
    <row r="174" customFormat="false" ht="15" hidden="false" customHeight="false" outlineLevel="0" collapsed="false">
      <c r="A174" s="295" t="s">
        <v>9962</v>
      </c>
      <c r="B174" s="296" t="s">
        <v>9963</v>
      </c>
      <c r="C174" s="310" t="s">
        <v>9964</v>
      </c>
      <c r="D174" s="304" t="n">
        <v>5.79</v>
      </c>
      <c r="E174" s="299"/>
      <c r="F174" s="300"/>
      <c r="G174" s="301"/>
      <c r="J174" s="302" t="s">
        <v>9803</v>
      </c>
      <c r="K174" s="302"/>
      <c r="L174" s="305" t="e">
        <f aca="false">AVERAGE(K173:K175)</f>
        <v>#DIV/0!</v>
      </c>
    </row>
    <row r="175" customFormat="false" ht="15" hidden="false" customHeight="false" outlineLevel="0" collapsed="false">
      <c r="A175" s="295" t="s">
        <v>9965</v>
      </c>
      <c r="B175" s="296" t="s">
        <v>9966</v>
      </c>
      <c r="C175" s="310" t="s">
        <v>9967</v>
      </c>
      <c r="D175" s="304" t="n">
        <v>7.39</v>
      </c>
      <c r="E175" s="299"/>
      <c r="F175" s="300"/>
      <c r="G175" s="301"/>
      <c r="J175" s="302" t="s">
        <v>9807</v>
      </c>
      <c r="K175" s="302"/>
      <c r="L175" s="307"/>
    </row>
    <row r="176" customFormat="false" ht="15" hidden="false" customHeight="false" outlineLevel="0" collapsed="false">
      <c r="A176" s="284" t="s">
        <v>23</v>
      </c>
      <c r="B176" s="284" t="s">
        <v>116</v>
      </c>
      <c r="C176" s="284" t="s">
        <v>9782</v>
      </c>
      <c r="D176" s="284"/>
      <c r="E176" s="284"/>
      <c r="F176" s="285" t="s">
        <v>9785</v>
      </c>
      <c r="G176" s="284" t="s">
        <v>9784</v>
      </c>
    </row>
    <row r="177" customFormat="false" ht="14.45" hidden="false" customHeight="true" outlineLevel="0" collapsed="false">
      <c r="A177" s="286" t="s">
        <v>178</v>
      </c>
      <c r="B177" s="287" t="s">
        <v>121</v>
      </c>
      <c r="C177" s="288" t="s">
        <v>9968</v>
      </c>
      <c r="D177" s="288"/>
      <c r="E177" s="288"/>
      <c r="F177" s="289" t="s">
        <v>9735</v>
      </c>
      <c r="G177" s="290" t="n">
        <f aca="false">F180</f>
        <v>108.436666666667</v>
      </c>
    </row>
    <row r="178" customFormat="false" ht="14.45" hidden="false" customHeight="true" outlineLevel="0" collapsed="false">
      <c r="A178" s="291" t="s">
        <v>9787</v>
      </c>
      <c r="B178" s="291" t="s">
        <v>9788</v>
      </c>
      <c r="C178" s="291" t="s">
        <v>9789</v>
      </c>
      <c r="D178" s="291" t="s">
        <v>9790</v>
      </c>
      <c r="E178" s="291" t="s">
        <v>9791</v>
      </c>
      <c r="F178" s="292" t="s">
        <v>9792</v>
      </c>
      <c r="G178" s="292"/>
    </row>
    <row r="179" customFormat="false" ht="15" hidden="false" customHeight="false" outlineLevel="0" collapsed="false">
      <c r="A179" s="291"/>
      <c r="B179" s="291"/>
      <c r="C179" s="291"/>
      <c r="D179" s="291"/>
      <c r="E179" s="291"/>
      <c r="F179" s="293" t="s">
        <v>49</v>
      </c>
      <c r="G179" s="294" t="s">
        <v>9793</v>
      </c>
      <c r="L179" s="65" t="s">
        <v>9794</v>
      </c>
    </row>
    <row r="180" customFormat="false" ht="15" hidden="false" customHeight="false" outlineLevel="0" collapsed="false">
      <c r="A180" s="295" t="s">
        <v>9969</v>
      </c>
      <c r="B180" s="296" t="s">
        <v>9970</v>
      </c>
      <c r="C180" s="316" t="s">
        <v>9971</v>
      </c>
      <c r="D180" s="304" t="n">
        <v>119.88</v>
      </c>
      <c r="E180" s="299" t="n">
        <f aca="false">AVERAGE(D180:D182)</f>
        <v>108.436666666667</v>
      </c>
      <c r="F180" s="300" t="n">
        <f aca="false">E180</f>
        <v>108.436666666667</v>
      </c>
      <c r="G180" s="301" t="s">
        <v>9798</v>
      </c>
      <c r="J180" s="302" t="s">
        <v>9799</v>
      </c>
      <c r="K180" s="302"/>
      <c r="L180" s="303"/>
    </row>
    <row r="181" customFormat="false" ht="15" hidden="false" customHeight="false" outlineLevel="0" collapsed="false">
      <c r="A181" s="295" t="s">
        <v>9821</v>
      </c>
      <c r="B181" s="296" t="s">
        <v>9952</v>
      </c>
      <c r="C181" s="310" t="s">
        <v>9972</v>
      </c>
      <c r="D181" s="304" t="n">
        <v>125.63</v>
      </c>
      <c r="E181" s="299"/>
      <c r="F181" s="300"/>
      <c r="G181" s="301"/>
      <c r="J181" s="302" t="s">
        <v>9803</v>
      </c>
      <c r="K181" s="302"/>
      <c r="L181" s="305" t="e">
        <f aca="false">AVERAGE(K180:K182)</f>
        <v>#DIV/0!</v>
      </c>
    </row>
    <row r="182" customFormat="false" ht="15" hidden="false" customHeight="false" outlineLevel="0" collapsed="false">
      <c r="A182" s="295" t="s">
        <v>9973</v>
      </c>
      <c r="B182" s="296" t="s">
        <v>9952</v>
      </c>
      <c r="C182" s="310" t="s">
        <v>9974</v>
      </c>
      <c r="D182" s="304" t="n">
        <v>79.8</v>
      </c>
      <c r="E182" s="299"/>
      <c r="F182" s="300"/>
      <c r="G182" s="301"/>
      <c r="J182" s="302" t="s">
        <v>9807</v>
      </c>
      <c r="K182" s="302"/>
      <c r="L182" s="307"/>
    </row>
    <row r="183" customFormat="false" ht="15" hidden="false" customHeight="false" outlineLevel="0" collapsed="false">
      <c r="A183" s="284" t="s">
        <v>23</v>
      </c>
      <c r="B183" s="284" t="s">
        <v>116</v>
      </c>
      <c r="C183" s="284" t="s">
        <v>9782</v>
      </c>
      <c r="D183" s="284"/>
      <c r="E183" s="284"/>
      <c r="F183" s="285" t="s">
        <v>9785</v>
      </c>
      <c r="G183" s="284" t="s">
        <v>9784</v>
      </c>
    </row>
    <row r="184" customFormat="false" ht="14.45" hidden="false" customHeight="true" outlineLevel="0" collapsed="false">
      <c r="A184" s="286" t="s">
        <v>174</v>
      </c>
      <c r="B184" s="287" t="s">
        <v>121</v>
      </c>
      <c r="C184" s="288" t="s">
        <v>9975</v>
      </c>
      <c r="D184" s="288"/>
      <c r="E184" s="288"/>
      <c r="F184" s="289" t="s">
        <v>9735</v>
      </c>
      <c r="G184" s="290" t="n">
        <f aca="false">F187</f>
        <v>174.993333333333</v>
      </c>
    </row>
    <row r="185" customFormat="false" ht="14.45" hidden="false" customHeight="true" outlineLevel="0" collapsed="false">
      <c r="A185" s="291" t="s">
        <v>9787</v>
      </c>
      <c r="B185" s="291" t="s">
        <v>9788</v>
      </c>
      <c r="C185" s="291" t="s">
        <v>9789</v>
      </c>
      <c r="D185" s="291" t="s">
        <v>9790</v>
      </c>
      <c r="E185" s="291" t="s">
        <v>9791</v>
      </c>
      <c r="F185" s="292" t="s">
        <v>9792</v>
      </c>
      <c r="G185" s="292"/>
    </row>
    <row r="186" customFormat="false" ht="15" hidden="false" customHeight="false" outlineLevel="0" collapsed="false">
      <c r="A186" s="291"/>
      <c r="B186" s="291"/>
      <c r="C186" s="291"/>
      <c r="D186" s="291"/>
      <c r="E186" s="291"/>
      <c r="F186" s="293" t="s">
        <v>49</v>
      </c>
      <c r="G186" s="294" t="s">
        <v>9793</v>
      </c>
      <c r="L186" s="65" t="s">
        <v>9794</v>
      </c>
    </row>
    <row r="187" customFormat="false" ht="15" hidden="false" customHeight="false" outlineLevel="0" collapsed="false">
      <c r="A187" s="295" t="s">
        <v>9839</v>
      </c>
      <c r="B187" s="296" t="s">
        <v>9840</v>
      </c>
      <c r="C187" s="316" t="s">
        <v>9976</v>
      </c>
      <c r="D187" s="304" t="n">
        <v>151.99</v>
      </c>
      <c r="E187" s="299" t="n">
        <f aca="false">AVERAGE(D187:D189)</f>
        <v>174.993333333333</v>
      </c>
      <c r="F187" s="300" t="n">
        <f aca="false">E187</f>
        <v>174.993333333333</v>
      </c>
      <c r="G187" s="301" t="s">
        <v>9798</v>
      </c>
      <c r="J187" s="302" t="s">
        <v>9799</v>
      </c>
      <c r="K187" s="302"/>
      <c r="L187" s="303"/>
    </row>
    <row r="188" customFormat="false" ht="15" hidden="false" customHeight="false" outlineLevel="0" collapsed="false">
      <c r="A188" s="295" t="s">
        <v>9833</v>
      </c>
      <c r="B188" s="311" t="s">
        <v>9948</v>
      </c>
      <c r="C188" s="310" t="s">
        <v>9977</v>
      </c>
      <c r="D188" s="304" t="n">
        <v>198.09</v>
      </c>
      <c r="E188" s="299"/>
      <c r="F188" s="300"/>
      <c r="G188" s="301"/>
      <c r="J188" s="302" t="s">
        <v>9803</v>
      </c>
      <c r="K188" s="302"/>
      <c r="L188" s="305" t="e">
        <f aca="false">AVERAGE(K187:K189)</f>
        <v>#DIV/0!</v>
      </c>
    </row>
    <row r="189" customFormat="false" ht="15" hidden="false" customHeight="false" outlineLevel="0" collapsed="false">
      <c r="A189" s="295" t="s">
        <v>9828</v>
      </c>
      <c r="B189" s="296" t="s">
        <v>9978</v>
      </c>
      <c r="C189" s="317" t="s">
        <v>9979</v>
      </c>
      <c r="D189" s="304" t="n">
        <v>174.9</v>
      </c>
      <c r="E189" s="299"/>
      <c r="F189" s="300"/>
      <c r="G189" s="301"/>
      <c r="J189" s="302" t="s">
        <v>9807</v>
      </c>
      <c r="K189" s="302"/>
      <c r="L189" s="307"/>
    </row>
    <row r="190" customFormat="false" ht="15" hidden="false" customHeight="false" outlineLevel="0" collapsed="false">
      <c r="A190" s="284" t="s">
        <v>23</v>
      </c>
      <c r="B190" s="284" t="s">
        <v>116</v>
      </c>
      <c r="C190" s="284" t="s">
        <v>9782</v>
      </c>
      <c r="D190" s="284"/>
      <c r="E190" s="284"/>
      <c r="F190" s="285" t="s">
        <v>9785</v>
      </c>
      <c r="G190" s="284" t="s">
        <v>9784</v>
      </c>
    </row>
    <row r="191" customFormat="false" ht="28.5" hidden="false" customHeight="true" outlineLevel="0" collapsed="false">
      <c r="A191" s="286" t="s">
        <v>172</v>
      </c>
      <c r="B191" s="287" t="s">
        <v>121</v>
      </c>
      <c r="C191" s="288" t="s">
        <v>9980</v>
      </c>
      <c r="D191" s="288"/>
      <c r="E191" s="288"/>
      <c r="F191" s="289" t="s">
        <v>9735</v>
      </c>
      <c r="G191" s="290" t="n">
        <f aca="false">F194</f>
        <v>649.24</v>
      </c>
    </row>
    <row r="192" customFormat="false" ht="14.45" hidden="false" customHeight="true" outlineLevel="0" collapsed="false">
      <c r="A192" s="291" t="s">
        <v>9787</v>
      </c>
      <c r="B192" s="291" t="s">
        <v>9788</v>
      </c>
      <c r="C192" s="291" t="s">
        <v>9789</v>
      </c>
      <c r="D192" s="291" t="s">
        <v>9790</v>
      </c>
      <c r="E192" s="291" t="s">
        <v>9791</v>
      </c>
      <c r="F192" s="292" t="s">
        <v>9792</v>
      </c>
      <c r="G192" s="292"/>
    </row>
    <row r="193" customFormat="false" ht="15" hidden="false" customHeight="false" outlineLevel="0" collapsed="false">
      <c r="A193" s="291"/>
      <c r="B193" s="291"/>
      <c r="C193" s="291"/>
      <c r="D193" s="291"/>
      <c r="E193" s="291"/>
      <c r="F193" s="293" t="s">
        <v>49</v>
      </c>
      <c r="G193" s="294" t="s">
        <v>9793</v>
      </c>
      <c r="L193" s="65" t="s">
        <v>9794</v>
      </c>
    </row>
    <row r="194" customFormat="false" ht="15" hidden="false" customHeight="false" outlineLevel="0" collapsed="false">
      <c r="A194" s="295" t="s">
        <v>9981</v>
      </c>
      <c r="B194" s="296" t="s">
        <v>9982</v>
      </c>
      <c r="C194" s="316" t="s">
        <v>9983</v>
      </c>
      <c r="D194" s="304" t="n">
        <v>619</v>
      </c>
      <c r="E194" s="299" t="n">
        <f aca="false">AVERAGE(D194:D196)</f>
        <v>649.24</v>
      </c>
      <c r="F194" s="300" t="n">
        <f aca="false">E194</f>
        <v>649.24</v>
      </c>
      <c r="G194" s="301" t="s">
        <v>9798</v>
      </c>
      <c r="J194" s="302" t="s">
        <v>9799</v>
      </c>
      <c r="K194" s="302"/>
      <c r="L194" s="303"/>
    </row>
    <row r="195" customFormat="false" ht="15" hidden="false" customHeight="false" outlineLevel="0" collapsed="false">
      <c r="A195" s="295" t="s">
        <v>9833</v>
      </c>
      <c r="B195" s="311" t="s">
        <v>9948</v>
      </c>
      <c r="C195" s="310" t="s">
        <v>9984</v>
      </c>
      <c r="D195" s="304" t="n">
        <v>850.9</v>
      </c>
      <c r="E195" s="299"/>
      <c r="F195" s="300"/>
      <c r="G195" s="301"/>
      <c r="J195" s="302" t="s">
        <v>9803</v>
      </c>
      <c r="K195" s="302"/>
      <c r="L195" s="305" t="e">
        <f aca="false">AVERAGE(K194:K196)</f>
        <v>#DIV/0!</v>
      </c>
    </row>
    <row r="196" customFormat="false" ht="15" hidden="false" customHeight="false" outlineLevel="0" collapsed="false">
      <c r="A196" s="295" t="s">
        <v>9985</v>
      </c>
      <c r="B196" s="296" t="s">
        <v>9986</v>
      </c>
      <c r="C196" s="310" t="s">
        <v>9987</v>
      </c>
      <c r="D196" s="304" t="n">
        <v>477.82</v>
      </c>
      <c r="E196" s="299"/>
      <c r="F196" s="300"/>
      <c r="G196" s="301"/>
      <c r="J196" s="302" t="s">
        <v>9807</v>
      </c>
      <c r="K196" s="302"/>
      <c r="L196" s="307"/>
    </row>
    <row r="197" customFormat="false" ht="15" hidden="false" customHeight="false" outlineLevel="0" collapsed="false">
      <c r="A197" s="284" t="s">
        <v>23</v>
      </c>
      <c r="B197" s="284" t="s">
        <v>116</v>
      </c>
      <c r="C197" s="284" t="s">
        <v>9782</v>
      </c>
      <c r="D197" s="284"/>
      <c r="E197" s="284"/>
      <c r="F197" s="285" t="s">
        <v>9785</v>
      </c>
      <c r="G197" s="284" t="s">
        <v>9784</v>
      </c>
    </row>
    <row r="198" customFormat="false" ht="14.45" hidden="false" customHeight="true" outlineLevel="0" collapsed="false">
      <c r="A198" s="286" t="s">
        <v>175</v>
      </c>
      <c r="B198" s="287" t="s">
        <v>121</v>
      </c>
      <c r="C198" s="288" t="s">
        <v>9988</v>
      </c>
      <c r="D198" s="288"/>
      <c r="E198" s="288"/>
      <c r="F198" s="289" t="s">
        <v>9735</v>
      </c>
      <c r="G198" s="290" t="n">
        <f aca="false">F201</f>
        <v>73.6666666666667</v>
      </c>
    </row>
    <row r="199" customFormat="false" ht="14.45" hidden="false" customHeight="true" outlineLevel="0" collapsed="false">
      <c r="A199" s="291" t="s">
        <v>9787</v>
      </c>
      <c r="B199" s="291" t="s">
        <v>9788</v>
      </c>
      <c r="C199" s="291" t="s">
        <v>9789</v>
      </c>
      <c r="D199" s="291" t="s">
        <v>9790</v>
      </c>
      <c r="E199" s="291" t="s">
        <v>9791</v>
      </c>
      <c r="F199" s="291" t="s">
        <v>9792</v>
      </c>
      <c r="G199" s="291"/>
    </row>
    <row r="200" customFormat="false" ht="15" hidden="false" customHeight="false" outlineLevel="0" collapsed="false">
      <c r="A200" s="291"/>
      <c r="B200" s="291"/>
      <c r="C200" s="291"/>
      <c r="D200" s="291"/>
      <c r="E200" s="291"/>
      <c r="F200" s="293" t="s">
        <v>49</v>
      </c>
      <c r="G200" s="294" t="s">
        <v>9793</v>
      </c>
      <c r="L200" s="65" t="s">
        <v>9794</v>
      </c>
    </row>
    <row r="201" customFormat="false" ht="15" hidden="false" customHeight="false" outlineLevel="0" collapsed="false">
      <c r="A201" s="295" t="s">
        <v>9833</v>
      </c>
      <c r="B201" s="311" t="s">
        <v>9948</v>
      </c>
      <c r="C201" s="316" t="s">
        <v>9989</v>
      </c>
      <c r="D201" s="304" t="n">
        <v>59.9</v>
      </c>
      <c r="E201" s="299" t="n">
        <f aca="false">AVERAGE(D201:D203)</f>
        <v>73.6666666666667</v>
      </c>
      <c r="F201" s="299" t="n">
        <f aca="false">E201</f>
        <v>73.6666666666667</v>
      </c>
      <c r="G201" s="301" t="s">
        <v>9798</v>
      </c>
      <c r="J201" s="302" t="s">
        <v>9799</v>
      </c>
      <c r="K201" s="302"/>
      <c r="L201" s="303"/>
    </row>
    <row r="202" customFormat="false" ht="15" hidden="false" customHeight="false" outlineLevel="0" collapsed="false">
      <c r="A202" s="295" t="s">
        <v>9821</v>
      </c>
      <c r="B202" s="296" t="s">
        <v>9810</v>
      </c>
      <c r="C202" s="310" t="s">
        <v>9990</v>
      </c>
      <c r="D202" s="304" t="n">
        <v>52</v>
      </c>
      <c r="E202" s="299"/>
      <c r="F202" s="299"/>
      <c r="G202" s="301"/>
      <c r="J202" s="302" t="s">
        <v>9803</v>
      </c>
      <c r="K202" s="302"/>
      <c r="L202" s="305" t="e">
        <f aca="false">AVERAGE(K201:K203)</f>
        <v>#DIV/0!</v>
      </c>
    </row>
    <row r="203" customFormat="false" ht="15" hidden="false" customHeight="false" outlineLevel="0" collapsed="false">
      <c r="A203" s="295" t="s">
        <v>9985</v>
      </c>
      <c r="B203" s="296" t="s">
        <v>9986</v>
      </c>
      <c r="C203" s="310" t="s">
        <v>9991</v>
      </c>
      <c r="D203" s="304" t="n">
        <v>109.1</v>
      </c>
      <c r="E203" s="299"/>
      <c r="F203" s="299"/>
      <c r="G203" s="301"/>
      <c r="J203" s="302" t="s">
        <v>9807</v>
      </c>
      <c r="K203" s="302"/>
      <c r="L203" s="307"/>
    </row>
    <row r="204" customFormat="false" ht="15" hidden="false" customHeight="false" outlineLevel="0" collapsed="false">
      <c r="A204" s="284" t="s">
        <v>23</v>
      </c>
      <c r="B204" s="284" t="s">
        <v>116</v>
      </c>
      <c r="C204" s="284" t="s">
        <v>9782</v>
      </c>
      <c r="D204" s="284"/>
      <c r="E204" s="284"/>
      <c r="F204" s="285" t="s">
        <v>9785</v>
      </c>
      <c r="G204" s="284" t="s">
        <v>9784</v>
      </c>
    </row>
    <row r="205" customFormat="false" ht="14.45" hidden="false" customHeight="true" outlineLevel="0" collapsed="false">
      <c r="A205" s="286" t="s">
        <v>176</v>
      </c>
      <c r="B205" s="287" t="s">
        <v>121</v>
      </c>
      <c r="C205" s="288" t="s">
        <v>9992</v>
      </c>
      <c r="D205" s="288"/>
      <c r="E205" s="288"/>
      <c r="F205" s="289" t="s">
        <v>9735</v>
      </c>
      <c r="G205" s="290" t="n">
        <f aca="false">F208</f>
        <v>159.566666666667</v>
      </c>
    </row>
    <row r="206" customFormat="false" ht="14.45" hidden="false" customHeight="true" outlineLevel="0" collapsed="false">
      <c r="A206" s="291" t="s">
        <v>9787</v>
      </c>
      <c r="B206" s="291" t="s">
        <v>9788</v>
      </c>
      <c r="C206" s="291" t="s">
        <v>9789</v>
      </c>
      <c r="D206" s="291" t="s">
        <v>9790</v>
      </c>
      <c r="E206" s="291" t="s">
        <v>9791</v>
      </c>
      <c r="F206" s="292" t="s">
        <v>9792</v>
      </c>
      <c r="G206" s="292"/>
    </row>
    <row r="207" customFormat="false" ht="15" hidden="false" customHeight="false" outlineLevel="0" collapsed="false">
      <c r="A207" s="291"/>
      <c r="B207" s="291"/>
      <c r="C207" s="291"/>
      <c r="D207" s="291"/>
      <c r="E207" s="291"/>
      <c r="F207" s="293" t="s">
        <v>49</v>
      </c>
      <c r="G207" s="294" t="s">
        <v>9793</v>
      </c>
      <c r="L207" s="65" t="s">
        <v>9794</v>
      </c>
    </row>
    <row r="208" customFormat="false" ht="15" hidden="false" customHeight="false" outlineLevel="0" collapsed="false">
      <c r="A208" s="295" t="s">
        <v>9821</v>
      </c>
      <c r="B208" s="296" t="s">
        <v>9978</v>
      </c>
      <c r="C208" s="316" t="s">
        <v>9993</v>
      </c>
      <c r="D208" s="304" t="n">
        <v>215.6</v>
      </c>
      <c r="E208" s="299" t="n">
        <f aca="false">AVERAGE(D208:D210)</f>
        <v>159.566666666667</v>
      </c>
      <c r="F208" s="300" t="n">
        <f aca="false">E208</f>
        <v>159.566666666667</v>
      </c>
      <c r="G208" s="301" t="s">
        <v>9798</v>
      </c>
      <c r="J208" s="302" t="s">
        <v>9799</v>
      </c>
      <c r="K208" s="302"/>
      <c r="L208" s="303"/>
    </row>
    <row r="209" customFormat="false" ht="15" hidden="false" customHeight="false" outlineLevel="0" collapsed="false">
      <c r="A209" s="295" t="s">
        <v>9994</v>
      </c>
      <c r="B209" s="296" t="s">
        <v>9995</v>
      </c>
      <c r="C209" s="310" t="s">
        <v>9996</v>
      </c>
      <c r="D209" s="304" t="n">
        <v>154</v>
      </c>
      <c r="E209" s="299"/>
      <c r="F209" s="300"/>
      <c r="G209" s="301"/>
      <c r="J209" s="302" t="s">
        <v>9803</v>
      </c>
      <c r="K209" s="302"/>
      <c r="L209" s="305" t="e">
        <f aca="false">AVERAGE(K208:K210)</f>
        <v>#DIV/0!</v>
      </c>
    </row>
    <row r="210" customFormat="false" ht="15" hidden="false" customHeight="false" outlineLevel="0" collapsed="false">
      <c r="A210" s="295" t="s">
        <v>9985</v>
      </c>
      <c r="B210" s="296" t="s">
        <v>9986</v>
      </c>
      <c r="C210" s="310" t="s">
        <v>9991</v>
      </c>
      <c r="D210" s="304" t="n">
        <v>109.1</v>
      </c>
      <c r="E210" s="299"/>
      <c r="F210" s="300"/>
      <c r="G210" s="301"/>
      <c r="J210" s="302" t="s">
        <v>9807</v>
      </c>
      <c r="K210" s="302"/>
      <c r="L210" s="307"/>
    </row>
    <row r="211" customFormat="false" ht="15" hidden="false" customHeight="false" outlineLevel="0" collapsed="false">
      <c r="A211" s="284" t="s">
        <v>23</v>
      </c>
      <c r="B211" s="284" t="s">
        <v>116</v>
      </c>
      <c r="C211" s="284" t="s">
        <v>9782</v>
      </c>
      <c r="D211" s="284"/>
      <c r="E211" s="284"/>
      <c r="F211" s="285" t="s">
        <v>9785</v>
      </c>
      <c r="G211" s="284" t="s">
        <v>9784</v>
      </c>
    </row>
    <row r="212" customFormat="false" ht="14.45" hidden="false" customHeight="true" outlineLevel="0" collapsed="false">
      <c r="A212" s="286" t="s">
        <v>191</v>
      </c>
      <c r="B212" s="287" t="s">
        <v>121</v>
      </c>
      <c r="C212" s="288" t="s">
        <v>9997</v>
      </c>
      <c r="D212" s="288"/>
      <c r="E212" s="288"/>
      <c r="F212" s="289" t="s">
        <v>9735</v>
      </c>
      <c r="G212" s="290" t="n">
        <f aca="false">F215</f>
        <v>7.21666666666667</v>
      </c>
    </row>
    <row r="213" customFormat="false" ht="14.45" hidden="false" customHeight="true" outlineLevel="0" collapsed="false">
      <c r="A213" s="291" t="s">
        <v>9787</v>
      </c>
      <c r="B213" s="291" t="s">
        <v>9788</v>
      </c>
      <c r="C213" s="291" t="s">
        <v>9789</v>
      </c>
      <c r="D213" s="291" t="s">
        <v>9790</v>
      </c>
      <c r="E213" s="291" t="s">
        <v>9791</v>
      </c>
      <c r="F213" s="292" t="s">
        <v>9792</v>
      </c>
      <c r="G213" s="292"/>
    </row>
    <row r="214" customFormat="false" ht="15" hidden="false" customHeight="false" outlineLevel="0" collapsed="false">
      <c r="A214" s="291"/>
      <c r="B214" s="291"/>
      <c r="C214" s="291"/>
      <c r="D214" s="291"/>
      <c r="E214" s="291"/>
      <c r="F214" s="293" t="s">
        <v>49</v>
      </c>
      <c r="G214" s="294" t="s">
        <v>9793</v>
      </c>
      <c r="L214" s="65" t="s">
        <v>9794</v>
      </c>
    </row>
    <row r="215" customFormat="false" ht="15" hidden="false" customHeight="false" outlineLevel="0" collapsed="false">
      <c r="A215" s="295" t="s">
        <v>9833</v>
      </c>
      <c r="B215" s="296" t="n">
        <v>8007733838</v>
      </c>
      <c r="C215" s="316" t="s">
        <v>9998</v>
      </c>
      <c r="D215" s="304" t="n">
        <v>6.65</v>
      </c>
      <c r="E215" s="299" t="n">
        <f aca="false">AVERAGE(D215:D217)</f>
        <v>7.21666666666667</v>
      </c>
      <c r="F215" s="300" t="n">
        <f aca="false">E215</f>
        <v>7.21666666666667</v>
      </c>
      <c r="G215" s="301" t="s">
        <v>9798</v>
      </c>
      <c r="J215" s="302" t="s">
        <v>9799</v>
      </c>
      <c r="K215" s="302"/>
      <c r="L215" s="303"/>
    </row>
    <row r="216" customFormat="false" ht="15" hidden="false" customHeight="false" outlineLevel="0" collapsed="false">
      <c r="A216" s="295" t="s">
        <v>9999</v>
      </c>
      <c r="B216" s="296" t="s">
        <v>9872</v>
      </c>
      <c r="C216" s="310" t="s">
        <v>10000</v>
      </c>
      <c r="D216" s="304" t="n">
        <v>6.5</v>
      </c>
      <c r="E216" s="299"/>
      <c r="F216" s="300"/>
      <c r="G216" s="301"/>
      <c r="J216" s="302" t="s">
        <v>9803</v>
      </c>
      <c r="K216" s="302"/>
      <c r="L216" s="305" t="e">
        <f aca="false">AVERAGE(K215:K217)</f>
        <v>#DIV/0!</v>
      </c>
    </row>
    <row r="217" customFormat="false" ht="15" hidden="false" customHeight="false" outlineLevel="0" collapsed="false">
      <c r="A217" s="295" t="s">
        <v>10001</v>
      </c>
      <c r="B217" s="296" t="s">
        <v>10002</v>
      </c>
      <c r="C217" s="310" t="s">
        <v>10003</v>
      </c>
      <c r="D217" s="304" t="n">
        <v>8.5</v>
      </c>
      <c r="E217" s="299"/>
      <c r="F217" s="300"/>
      <c r="G217" s="301"/>
      <c r="J217" s="302" t="s">
        <v>9807</v>
      </c>
      <c r="K217" s="302"/>
      <c r="L217" s="307"/>
    </row>
    <row r="218" customFormat="false" ht="15" hidden="false" customHeight="false" outlineLevel="0" collapsed="false">
      <c r="A218" s="284" t="s">
        <v>23</v>
      </c>
      <c r="B218" s="284" t="s">
        <v>116</v>
      </c>
      <c r="C218" s="284" t="s">
        <v>9782</v>
      </c>
      <c r="D218" s="284"/>
      <c r="E218" s="284"/>
      <c r="F218" s="285" t="s">
        <v>9785</v>
      </c>
      <c r="G218" s="284" t="s">
        <v>9784</v>
      </c>
    </row>
    <row r="219" customFormat="false" ht="14.45" hidden="false" customHeight="true" outlineLevel="0" collapsed="false">
      <c r="A219" s="286" t="s">
        <v>173</v>
      </c>
      <c r="B219" s="287" t="s">
        <v>121</v>
      </c>
      <c r="C219" s="288" t="s">
        <v>10004</v>
      </c>
      <c r="D219" s="288"/>
      <c r="E219" s="288"/>
      <c r="F219" s="289" t="s">
        <v>9735</v>
      </c>
      <c r="G219" s="290" t="n">
        <f aca="false">F222</f>
        <v>31.2666666666667</v>
      </c>
    </row>
    <row r="220" customFormat="false" ht="14.45" hidden="false" customHeight="true" outlineLevel="0" collapsed="false">
      <c r="A220" s="291" t="s">
        <v>9787</v>
      </c>
      <c r="B220" s="291" t="s">
        <v>9788</v>
      </c>
      <c r="C220" s="291" t="s">
        <v>9789</v>
      </c>
      <c r="D220" s="291" t="s">
        <v>9790</v>
      </c>
      <c r="E220" s="291" t="s">
        <v>9791</v>
      </c>
      <c r="F220" s="292" t="s">
        <v>9792</v>
      </c>
      <c r="G220" s="292"/>
    </row>
    <row r="221" customFormat="false" ht="15" hidden="false" customHeight="false" outlineLevel="0" collapsed="false">
      <c r="A221" s="291"/>
      <c r="B221" s="291"/>
      <c r="C221" s="291"/>
      <c r="D221" s="291"/>
      <c r="E221" s="291"/>
      <c r="F221" s="293" t="s">
        <v>49</v>
      </c>
      <c r="G221" s="294" t="s">
        <v>9793</v>
      </c>
    </row>
    <row r="222" customFormat="false" ht="15" hidden="false" customHeight="false" outlineLevel="0" collapsed="false">
      <c r="A222" s="295" t="s">
        <v>10005</v>
      </c>
      <c r="B222" s="296" t="s">
        <v>10006</v>
      </c>
      <c r="C222" s="316" t="s">
        <v>10007</v>
      </c>
      <c r="D222" s="304" t="n">
        <v>39.51</v>
      </c>
      <c r="E222" s="299" t="n">
        <f aca="false">AVERAGE(D222:D224)</f>
        <v>31.2666666666667</v>
      </c>
      <c r="F222" s="300" t="n">
        <f aca="false">E222</f>
        <v>31.2666666666667</v>
      </c>
      <c r="G222" s="301" t="s">
        <v>9798</v>
      </c>
    </row>
    <row r="223" customFormat="false" ht="15" hidden="false" customHeight="false" outlineLevel="0" collapsed="false">
      <c r="A223" s="295" t="s">
        <v>9943</v>
      </c>
      <c r="B223" s="296" t="s">
        <v>9886</v>
      </c>
      <c r="C223" s="310" t="s">
        <v>10008</v>
      </c>
      <c r="D223" s="304" t="n">
        <v>27.5</v>
      </c>
      <c r="E223" s="299"/>
      <c r="F223" s="300"/>
      <c r="G223" s="301"/>
    </row>
    <row r="224" customFormat="false" ht="15" hidden="false" customHeight="false" outlineLevel="0" collapsed="false">
      <c r="A224" s="295" t="s">
        <v>9818</v>
      </c>
      <c r="B224" s="311" t="s">
        <v>10009</v>
      </c>
      <c r="C224" s="310" t="s">
        <v>10010</v>
      </c>
      <c r="D224" s="304" t="n">
        <v>26.79</v>
      </c>
      <c r="E224" s="299"/>
      <c r="F224" s="300"/>
      <c r="G224" s="301"/>
    </row>
    <row r="225" customFormat="false" ht="15" hidden="false" customHeight="false" outlineLevel="0" collapsed="false">
      <c r="A225" s="284" t="s">
        <v>23</v>
      </c>
      <c r="B225" s="284" t="s">
        <v>116</v>
      </c>
      <c r="C225" s="284" t="s">
        <v>9782</v>
      </c>
      <c r="D225" s="284"/>
      <c r="E225" s="284"/>
      <c r="F225" s="285" t="s">
        <v>9785</v>
      </c>
      <c r="G225" s="284" t="s">
        <v>9784</v>
      </c>
    </row>
    <row r="226" customFormat="false" ht="14.45" hidden="false" customHeight="true" outlineLevel="0" collapsed="false">
      <c r="A226" s="318" t="s">
        <v>9761</v>
      </c>
      <c r="B226" s="312" t="s">
        <v>121</v>
      </c>
      <c r="C226" s="319" t="s">
        <v>59</v>
      </c>
      <c r="D226" s="319"/>
      <c r="E226" s="319"/>
      <c r="F226" s="314" t="s">
        <v>9735</v>
      </c>
      <c r="G226" s="299" t="n">
        <f aca="false">F229</f>
        <v>4419.13333333333</v>
      </c>
    </row>
    <row r="227" customFormat="false" ht="14.45" hidden="false" customHeight="true" outlineLevel="0" collapsed="false">
      <c r="A227" s="291" t="s">
        <v>9787</v>
      </c>
      <c r="B227" s="291" t="s">
        <v>9788</v>
      </c>
      <c r="C227" s="291" t="s">
        <v>9789</v>
      </c>
      <c r="D227" s="291" t="s">
        <v>9790</v>
      </c>
      <c r="E227" s="291" t="s">
        <v>9791</v>
      </c>
      <c r="F227" s="292" t="s">
        <v>9792</v>
      </c>
      <c r="G227" s="292"/>
    </row>
    <row r="228" customFormat="false" ht="15" hidden="false" customHeight="false" outlineLevel="0" collapsed="false">
      <c r="A228" s="291"/>
      <c r="B228" s="291"/>
      <c r="C228" s="291"/>
      <c r="D228" s="291"/>
      <c r="E228" s="291"/>
      <c r="F228" s="293" t="s">
        <v>49</v>
      </c>
      <c r="G228" s="294" t="s">
        <v>9793</v>
      </c>
    </row>
    <row r="229" customFormat="false" ht="15" hidden="false" customHeight="false" outlineLevel="0" collapsed="false">
      <c r="A229" s="295" t="s">
        <v>10011</v>
      </c>
      <c r="B229" s="296" t="s">
        <v>10012</v>
      </c>
      <c r="C229" s="316" t="s">
        <v>10013</v>
      </c>
      <c r="D229" s="304" t="n">
        <v>4500</v>
      </c>
      <c r="E229" s="299" t="n">
        <f aca="false">AVERAGE(D229:D231)</f>
        <v>4419.13333333333</v>
      </c>
      <c r="F229" s="300" t="n">
        <f aca="false">E229</f>
        <v>4419.13333333333</v>
      </c>
      <c r="G229" s="301" t="s">
        <v>9798</v>
      </c>
    </row>
    <row r="230" customFormat="false" ht="15" hidden="false" customHeight="false" outlineLevel="0" collapsed="false">
      <c r="A230" s="295" t="s">
        <v>10014</v>
      </c>
      <c r="B230" s="296" t="s">
        <v>10015</v>
      </c>
      <c r="C230" s="320" t="s">
        <v>10016</v>
      </c>
      <c r="D230" s="304" t="n">
        <v>4275.4</v>
      </c>
      <c r="E230" s="299"/>
      <c r="F230" s="300"/>
      <c r="G230" s="301"/>
    </row>
    <row r="231" customFormat="false" ht="15" hidden="false" customHeight="false" outlineLevel="0" collapsed="false">
      <c r="A231" s="295" t="s">
        <v>10017</v>
      </c>
      <c r="B231" s="296" t="s">
        <v>10018</v>
      </c>
      <c r="C231" s="310" t="s">
        <v>10019</v>
      </c>
      <c r="D231" s="304" t="n">
        <v>4482</v>
      </c>
      <c r="E231" s="299"/>
      <c r="F231" s="300"/>
      <c r="G231" s="301"/>
    </row>
    <row r="232" customFormat="false" ht="15" hidden="false" customHeight="false" outlineLevel="0" collapsed="false">
      <c r="A232" s="284" t="s">
        <v>23</v>
      </c>
      <c r="B232" s="284" t="s">
        <v>116</v>
      </c>
      <c r="C232" s="284" t="s">
        <v>9782</v>
      </c>
      <c r="D232" s="284"/>
      <c r="E232" s="284"/>
      <c r="F232" s="285" t="s">
        <v>9785</v>
      </c>
      <c r="G232" s="284" t="s">
        <v>9784</v>
      </c>
    </row>
    <row r="233" customFormat="false" ht="14.45" hidden="false" customHeight="true" outlineLevel="0" collapsed="false">
      <c r="A233" s="318" t="s">
        <v>9762</v>
      </c>
      <c r="B233" s="312" t="s">
        <v>121</v>
      </c>
      <c r="C233" s="319" t="s">
        <v>60</v>
      </c>
      <c r="D233" s="319"/>
      <c r="E233" s="319"/>
      <c r="F233" s="314" t="s">
        <v>9735</v>
      </c>
      <c r="G233" s="299" t="n">
        <f aca="false">F236</f>
        <v>4751.53333333333</v>
      </c>
    </row>
    <row r="234" customFormat="false" ht="14.45" hidden="false" customHeight="true" outlineLevel="0" collapsed="false">
      <c r="A234" s="291" t="s">
        <v>9787</v>
      </c>
      <c r="B234" s="291" t="s">
        <v>9788</v>
      </c>
      <c r="C234" s="291" t="s">
        <v>9789</v>
      </c>
      <c r="D234" s="291" t="s">
        <v>9790</v>
      </c>
      <c r="E234" s="291" t="s">
        <v>9791</v>
      </c>
      <c r="F234" s="292" t="s">
        <v>9792</v>
      </c>
      <c r="G234" s="292"/>
    </row>
    <row r="235" customFormat="false" ht="15" hidden="false" customHeight="false" outlineLevel="0" collapsed="false">
      <c r="A235" s="291"/>
      <c r="B235" s="291"/>
      <c r="C235" s="291"/>
      <c r="D235" s="291"/>
      <c r="E235" s="291"/>
      <c r="F235" s="293" t="s">
        <v>49</v>
      </c>
      <c r="G235" s="294" t="s">
        <v>9793</v>
      </c>
    </row>
    <row r="236" customFormat="false" ht="15" hidden="false" customHeight="false" outlineLevel="0" collapsed="false">
      <c r="A236" s="295" t="s">
        <v>10011</v>
      </c>
      <c r="B236" s="296" t="s">
        <v>10012</v>
      </c>
      <c r="C236" s="316" t="s">
        <v>10013</v>
      </c>
      <c r="D236" s="304" t="n">
        <v>4800</v>
      </c>
      <c r="E236" s="299" t="n">
        <f aca="false">AVERAGE(D236:D238)</f>
        <v>4751.53333333333</v>
      </c>
      <c r="F236" s="300" t="n">
        <f aca="false">E236</f>
        <v>4751.53333333333</v>
      </c>
      <c r="G236" s="301" t="s">
        <v>9798</v>
      </c>
    </row>
    <row r="237" customFormat="false" ht="15" hidden="false" customHeight="false" outlineLevel="0" collapsed="false">
      <c r="A237" s="295" t="s">
        <v>10014</v>
      </c>
      <c r="B237" s="296" t="s">
        <v>10015</v>
      </c>
      <c r="C237" s="320" t="s">
        <v>10016</v>
      </c>
      <c r="D237" s="304" t="n">
        <v>4727.3</v>
      </c>
      <c r="E237" s="299"/>
      <c r="F237" s="300"/>
      <c r="G237" s="301"/>
    </row>
    <row r="238" customFormat="false" ht="15" hidden="false" customHeight="false" outlineLevel="0" collapsed="false">
      <c r="A238" s="295" t="s">
        <v>10017</v>
      </c>
      <c r="B238" s="296" t="s">
        <v>10018</v>
      </c>
      <c r="C238" s="310" t="s">
        <v>10019</v>
      </c>
      <c r="D238" s="304" t="n">
        <v>4727.3</v>
      </c>
      <c r="E238" s="299"/>
      <c r="F238" s="300"/>
      <c r="G238" s="301"/>
    </row>
    <row r="239" customFormat="false" ht="15" hidden="false" customHeight="false" outlineLevel="0" collapsed="false">
      <c r="A239" s="284" t="s">
        <v>23</v>
      </c>
      <c r="B239" s="284" t="s">
        <v>116</v>
      </c>
      <c r="C239" s="284" t="s">
        <v>9782</v>
      </c>
      <c r="D239" s="284"/>
      <c r="E239" s="284"/>
      <c r="F239" s="285" t="s">
        <v>9785</v>
      </c>
      <c r="G239" s="284" t="s">
        <v>9784</v>
      </c>
    </row>
    <row r="240" customFormat="false" ht="14.45" hidden="false" customHeight="true" outlineLevel="0" collapsed="false">
      <c r="A240" s="318" t="s">
        <v>9763</v>
      </c>
      <c r="B240" s="312" t="s">
        <v>121</v>
      </c>
      <c r="C240" s="319" t="s">
        <v>10020</v>
      </c>
      <c r="D240" s="319"/>
      <c r="E240" s="319"/>
      <c r="F240" s="314" t="s">
        <v>9735</v>
      </c>
      <c r="G240" s="299" t="n">
        <f aca="false">F243</f>
        <v>850.05</v>
      </c>
    </row>
    <row r="241" customFormat="false" ht="14.45" hidden="false" customHeight="true" outlineLevel="0" collapsed="false">
      <c r="A241" s="291" t="s">
        <v>9787</v>
      </c>
      <c r="B241" s="291" t="s">
        <v>9788</v>
      </c>
      <c r="C241" s="291" t="s">
        <v>9789</v>
      </c>
      <c r="D241" s="291" t="s">
        <v>9790</v>
      </c>
      <c r="E241" s="291" t="s">
        <v>9791</v>
      </c>
      <c r="F241" s="292" t="s">
        <v>9792</v>
      </c>
      <c r="G241" s="292"/>
    </row>
    <row r="242" customFormat="false" ht="15" hidden="false" customHeight="false" outlineLevel="0" collapsed="false">
      <c r="A242" s="291"/>
      <c r="B242" s="291"/>
      <c r="C242" s="291"/>
      <c r="D242" s="291"/>
      <c r="E242" s="291"/>
      <c r="F242" s="293" t="s">
        <v>49</v>
      </c>
      <c r="G242" s="294" t="s">
        <v>9793</v>
      </c>
    </row>
    <row r="243" customFormat="false" ht="15" hidden="false" customHeight="false" outlineLevel="0" collapsed="false">
      <c r="A243" s="295" t="s">
        <v>10011</v>
      </c>
      <c r="B243" s="296" t="s">
        <v>10012</v>
      </c>
      <c r="C243" s="316" t="s">
        <v>10013</v>
      </c>
      <c r="D243" s="304" t="n">
        <v>900</v>
      </c>
      <c r="E243" s="299" t="n">
        <f aca="false">AVERAGE(D243:D245)</f>
        <v>850.05</v>
      </c>
      <c r="F243" s="300" t="n">
        <f aca="false">E243</f>
        <v>850.05</v>
      </c>
      <c r="G243" s="301" t="s">
        <v>9798</v>
      </c>
    </row>
    <row r="244" customFormat="false" ht="15" hidden="false" customHeight="false" outlineLevel="0" collapsed="false">
      <c r="A244" s="295" t="s">
        <v>10014</v>
      </c>
      <c r="B244" s="296" t="s">
        <v>10015</v>
      </c>
      <c r="C244" s="320" t="s">
        <v>10016</v>
      </c>
      <c r="D244" s="304" t="n">
        <v>832.8</v>
      </c>
      <c r="E244" s="299"/>
      <c r="F244" s="300"/>
      <c r="G244" s="301"/>
    </row>
    <row r="245" customFormat="false" ht="15" hidden="false" customHeight="false" outlineLevel="0" collapsed="false">
      <c r="A245" s="295" t="s">
        <v>10017</v>
      </c>
      <c r="B245" s="296" t="s">
        <v>10018</v>
      </c>
      <c r="C245" s="310" t="s">
        <v>10019</v>
      </c>
      <c r="D245" s="321" t="n">
        <v>817.35</v>
      </c>
      <c r="E245" s="299"/>
      <c r="F245" s="300"/>
      <c r="G245" s="301"/>
    </row>
    <row r="246" customFormat="false" ht="15" hidden="false" customHeight="false" outlineLevel="0" collapsed="false">
      <c r="A246" s="284" t="s">
        <v>23</v>
      </c>
      <c r="B246" s="284" t="s">
        <v>116</v>
      </c>
      <c r="C246" s="284" t="s">
        <v>9782</v>
      </c>
      <c r="D246" s="284"/>
      <c r="E246" s="284"/>
      <c r="F246" s="285" t="s">
        <v>9785</v>
      </c>
      <c r="G246" s="284" t="s">
        <v>9784</v>
      </c>
    </row>
    <row r="247" customFormat="false" ht="14.45" hidden="false" customHeight="true" outlineLevel="0" collapsed="false">
      <c r="A247" s="318" t="s">
        <v>9764</v>
      </c>
      <c r="B247" s="312" t="s">
        <v>121</v>
      </c>
      <c r="C247" s="319" t="s">
        <v>65</v>
      </c>
      <c r="D247" s="319"/>
      <c r="E247" s="319"/>
      <c r="F247" s="314" t="s">
        <v>9735</v>
      </c>
      <c r="G247" s="299" t="n">
        <f aca="false">F250</f>
        <v>1252.46666666667</v>
      </c>
    </row>
    <row r="248" customFormat="false" ht="14.45" hidden="false" customHeight="true" outlineLevel="0" collapsed="false">
      <c r="A248" s="291" t="s">
        <v>9787</v>
      </c>
      <c r="B248" s="291" t="s">
        <v>9788</v>
      </c>
      <c r="C248" s="291" t="s">
        <v>9789</v>
      </c>
      <c r="D248" s="291" t="s">
        <v>9790</v>
      </c>
      <c r="E248" s="291" t="s">
        <v>9791</v>
      </c>
      <c r="F248" s="292" t="s">
        <v>9792</v>
      </c>
      <c r="G248" s="292"/>
    </row>
    <row r="249" customFormat="false" ht="15" hidden="false" customHeight="false" outlineLevel="0" collapsed="false">
      <c r="A249" s="291"/>
      <c r="B249" s="291"/>
      <c r="C249" s="291"/>
      <c r="D249" s="291"/>
      <c r="E249" s="291"/>
      <c r="F249" s="293" t="s">
        <v>49</v>
      </c>
      <c r="G249" s="294" t="s">
        <v>9793</v>
      </c>
    </row>
    <row r="250" customFormat="false" ht="15" hidden="false" customHeight="false" outlineLevel="0" collapsed="false">
      <c r="A250" s="295" t="s">
        <v>10011</v>
      </c>
      <c r="B250" s="296" t="s">
        <v>10012</v>
      </c>
      <c r="C250" s="316" t="s">
        <v>10013</v>
      </c>
      <c r="D250" s="322" t="n">
        <v>1300</v>
      </c>
      <c r="E250" s="299" t="n">
        <f aca="false">AVERAGE(D250:D252)</f>
        <v>1252.46666666667</v>
      </c>
      <c r="F250" s="300" t="n">
        <f aca="false">E250</f>
        <v>1252.46666666667</v>
      </c>
      <c r="G250" s="301" t="s">
        <v>9798</v>
      </c>
    </row>
    <row r="251" customFormat="false" ht="15" hidden="false" customHeight="false" outlineLevel="0" collapsed="false">
      <c r="A251" s="295" t="s">
        <v>10014</v>
      </c>
      <c r="B251" s="296" t="s">
        <v>10015</v>
      </c>
      <c r="C251" s="320" t="s">
        <v>10016</v>
      </c>
      <c r="D251" s="321" t="n">
        <v>1198.7</v>
      </c>
      <c r="E251" s="299"/>
      <c r="F251" s="300"/>
      <c r="G251" s="301"/>
    </row>
    <row r="252" customFormat="false" ht="15" hidden="false" customHeight="false" outlineLevel="0" collapsed="false">
      <c r="A252" s="295" t="s">
        <v>10017</v>
      </c>
      <c r="B252" s="296" t="s">
        <v>10018</v>
      </c>
      <c r="C252" s="310" t="s">
        <v>10019</v>
      </c>
      <c r="D252" s="321" t="n">
        <v>1258.7</v>
      </c>
      <c r="E252" s="299"/>
      <c r="F252" s="300"/>
      <c r="G252" s="301"/>
    </row>
    <row r="253" customFormat="false" ht="15" hidden="false" customHeight="false" outlineLevel="0" collapsed="false">
      <c r="A253" s="284" t="s">
        <v>23</v>
      </c>
      <c r="B253" s="284" t="s">
        <v>116</v>
      </c>
      <c r="C253" s="284" t="s">
        <v>9782</v>
      </c>
      <c r="D253" s="284"/>
      <c r="E253" s="284"/>
      <c r="F253" s="285" t="s">
        <v>9785</v>
      </c>
      <c r="G253" s="284" t="s">
        <v>9784</v>
      </c>
    </row>
    <row r="254" customFormat="false" ht="14.45" hidden="false" customHeight="true" outlineLevel="0" collapsed="false">
      <c r="A254" s="318" t="s">
        <v>9765</v>
      </c>
      <c r="B254" s="312" t="s">
        <v>121</v>
      </c>
      <c r="C254" s="319" t="s">
        <v>10021</v>
      </c>
      <c r="D254" s="319"/>
      <c r="E254" s="319"/>
      <c r="F254" s="314" t="s">
        <v>9735</v>
      </c>
      <c r="G254" s="299" t="n">
        <f aca="false">F257</f>
        <v>668.606666666667</v>
      </c>
    </row>
    <row r="255" customFormat="false" ht="14.45" hidden="false" customHeight="true" outlineLevel="0" collapsed="false">
      <c r="A255" s="291" t="s">
        <v>9787</v>
      </c>
      <c r="B255" s="291" t="s">
        <v>9788</v>
      </c>
      <c r="C255" s="291" t="s">
        <v>9789</v>
      </c>
      <c r="D255" s="291" t="s">
        <v>9790</v>
      </c>
      <c r="E255" s="291" t="s">
        <v>9791</v>
      </c>
      <c r="F255" s="292" t="s">
        <v>9792</v>
      </c>
      <c r="G255" s="292"/>
    </row>
    <row r="256" customFormat="false" ht="15" hidden="false" customHeight="false" outlineLevel="0" collapsed="false">
      <c r="A256" s="291"/>
      <c r="B256" s="291"/>
      <c r="C256" s="291"/>
      <c r="D256" s="291"/>
      <c r="E256" s="291"/>
      <c r="F256" s="293" t="s">
        <v>49</v>
      </c>
      <c r="G256" s="294" t="s">
        <v>9793</v>
      </c>
    </row>
    <row r="257" customFormat="false" ht="15" hidden="false" customHeight="false" outlineLevel="0" collapsed="false">
      <c r="A257" s="295" t="s">
        <v>10011</v>
      </c>
      <c r="B257" s="296" t="s">
        <v>10012</v>
      </c>
      <c r="C257" s="316" t="s">
        <v>10013</v>
      </c>
      <c r="D257" s="321" t="n">
        <v>360</v>
      </c>
      <c r="E257" s="299" t="n">
        <f aca="false">AVERAGE(D257:D259)</f>
        <v>668.606666666667</v>
      </c>
      <c r="F257" s="300" t="n">
        <f aca="false">E257</f>
        <v>668.606666666667</v>
      </c>
      <c r="G257" s="301" t="s">
        <v>9798</v>
      </c>
    </row>
    <row r="258" customFormat="false" ht="15" hidden="false" customHeight="false" outlineLevel="0" collapsed="false">
      <c r="A258" s="295" t="s">
        <v>10014</v>
      </c>
      <c r="B258" s="296" t="s">
        <v>10015</v>
      </c>
      <c r="C258" s="320" t="s">
        <v>10016</v>
      </c>
      <c r="D258" s="321" t="n">
        <v>1282.7</v>
      </c>
      <c r="E258" s="299"/>
      <c r="F258" s="300"/>
      <c r="G258" s="301"/>
    </row>
    <row r="259" customFormat="false" ht="15" hidden="false" customHeight="false" outlineLevel="0" collapsed="false">
      <c r="A259" s="295" t="s">
        <v>10017</v>
      </c>
      <c r="B259" s="296" t="s">
        <v>10018</v>
      </c>
      <c r="C259" s="310" t="s">
        <v>10019</v>
      </c>
      <c r="D259" s="321" t="n">
        <v>363.12</v>
      </c>
      <c r="E259" s="299"/>
      <c r="F259" s="300"/>
      <c r="G259" s="301"/>
    </row>
    <row r="260" customFormat="false" ht="15" hidden="false" customHeight="false" outlineLevel="0" collapsed="false">
      <c r="A260" s="284" t="s">
        <v>23</v>
      </c>
      <c r="B260" s="284" t="s">
        <v>116</v>
      </c>
      <c r="C260" s="284" t="s">
        <v>9782</v>
      </c>
      <c r="D260" s="284"/>
      <c r="E260" s="284"/>
      <c r="F260" s="285" t="s">
        <v>9785</v>
      </c>
      <c r="G260" s="284" t="s">
        <v>9784</v>
      </c>
    </row>
    <row r="261" customFormat="false" ht="14.45" hidden="false" customHeight="true" outlineLevel="0" collapsed="false">
      <c r="A261" s="318" t="s">
        <v>9766</v>
      </c>
      <c r="B261" s="312" t="s">
        <v>121</v>
      </c>
      <c r="C261" s="319" t="s">
        <v>10022</v>
      </c>
      <c r="D261" s="319"/>
      <c r="E261" s="319"/>
      <c r="F261" s="314" t="s">
        <v>9735</v>
      </c>
      <c r="G261" s="299" t="n">
        <f aca="false">F264</f>
        <v>633.166666666667</v>
      </c>
    </row>
    <row r="262" customFormat="false" ht="14.45" hidden="false" customHeight="true" outlineLevel="0" collapsed="false">
      <c r="A262" s="291" t="s">
        <v>9787</v>
      </c>
      <c r="B262" s="291" t="s">
        <v>9788</v>
      </c>
      <c r="C262" s="291" t="s">
        <v>9789</v>
      </c>
      <c r="D262" s="291" t="s">
        <v>9790</v>
      </c>
      <c r="E262" s="291" t="s">
        <v>9791</v>
      </c>
      <c r="F262" s="292" t="s">
        <v>9792</v>
      </c>
      <c r="G262" s="292"/>
    </row>
    <row r="263" customFormat="false" ht="15" hidden="false" customHeight="false" outlineLevel="0" collapsed="false">
      <c r="A263" s="291"/>
      <c r="B263" s="291"/>
      <c r="C263" s="291"/>
      <c r="D263" s="291"/>
      <c r="E263" s="291"/>
      <c r="F263" s="293" t="s">
        <v>49</v>
      </c>
      <c r="G263" s="294" t="s">
        <v>9793</v>
      </c>
    </row>
    <row r="264" customFormat="false" ht="15" hidden="false" customHeight="false" outlineLevel="0" collapsed="false">
      <c r="A264" s="295" t="s">
        <v>10011</v>
      </c>
      <c r="B264" s="296" t="s">
        <v>10012</v>
      </c>
      <c r="C264" s="316" t="s">
        <v>10013</v>
      </c>
      <c r="D264" s="321" t="n">
        <v>650</v>
      </c>
      <c r="E264" s="299" t="n">
        <f aca="false">AVERAGE(D264:D266)</f>
        <v>633.166666666667</v>
      </c>
      <c r="F264" s="300" t="n">
        <f aca="false">E264</f>
        <v>633.166666666667</v>
      </c>
      <c r="G264" s="301" t="s">
        <v>9798</v>
      </c>
    </row>
    <row r="265" customFormat="false" ht="15" hidden="false" customHeight="false" outlineLevel="0" collapsed="false">
      <c r="A265" s="295" t="s">
        <v>10014</v>
      </c>
      <c r="B265" s="296" t="s">
        <v>10015</v>
      </c>
      <c r="C265" s="320" t="s">
        <v>10016</v>
      </c>
      <c r="D265" s="321" t="n">
        <v>630.5</v>
      </c>
      <c r="E265" s="299"/>
      <c r="F265" s="300"/>
      <c r="G265" s="301"/>
    </row>
    <row r="266" customFormat="false" ht="15" hidden="false" customHeight="false" outlineLevel="0" collapsed="false">
      <c r="A266" s="295" t="s">
        <v>10017</v>
      </c>
      <c r="B266" s="296" t="s">
        <v>10018</v>
      </c>
      <c r="C266" s="310" t="s">
        <v>10019</v>
      </c>
      <c r="D266" s="321" t="n">
        <v>619</v>
      </c>
      <c r="E266" s="299"/>
      <c r="F266" s="300"/>
      <c r="G266" s="301"/>
    </row>
    <row r="267" customFormat="false" ht="15" hidden="false" customHeight="false" outlineLevel="0" collapsed="false">
      <c r="A267" s="284" t="s">
        <v>23</v>
      </c>
      <c r="B267" s="284" t="s">
        <v>116</v>
      </c>
      <c r="C267" s="284" t="s">
        <v>9782</v>
      </c>
      <c r="D267" s="284"/>
      <c r="E267" s="284"/>
      <c r="F267" s="285" t="s">
        <v>9785</v>
      </c>
      <c r="G267" s="284" t="s">
        <v>9784</v>
      </c>
    </row>
    <row r="268" customFormat="false" ht="14.45" hidden="false" customHeight="true" outlineLevel="0" collapsed="false">
      <c r="A268" s="318" t="s">
        <v>9767</v>
      </c>
      <c r="B268" s="312" t="s">
        <v>121</v>
      </c>
      <c r="C268" s="319" t="s">
        <v>10023</v>
      </c>
      <c r="D268" s="319"/>
      <c r="E268" s="319"/>
      <c r="F268" s="314" t="s">
        <v>9735</v>
      </c>
      <c r="G268" s="299" t="n">
        <f aca="false">F271</f>
        <v>450.633333333333</v>
      </c>
    </row>
    <row r="269" customFormat="false" ht="14.45" hidden="false" customHeight="true" outlineLevel="0" collapsed="false">
      <c r="A269" s="291" t="s">
        <v>9787</v>
      </c>
      <c r="B269" s="291" t="s">
        <v>9788</v>
      </c>
      <c r="C269" s="291" t="s">
        <v>9789</v>
      </c>
      <c r="D269" s="291" t="s">
        <v>9790</v>
      </c>
      <c r="E269" s="291" t="s">
        <v>9791</v>
      </c>
      <c r="F269" s="292" t="s">
        <v>9792</v>
      </c>
      <c r="G269" s="292"/>
    </row>
    <row r="270" customFormat="false" ht="15" hidden="false" customHeight="false" outlineLevel="0" collapsed="false">
      <c r="A270" s="291"/>
      <c r="B270" s="291"/>
      <c r="C270" s="291"/>
      <c r="D270" s="291"/>
      <c r="E270" s="291"/>
      <c r="F270" s="293" t="s">
        <v>49</v>
      </c>
      <c r="G270" s="294" t="s">
        <v>9793</v>
      </c>
    </row>
    <row r="271" customFormat="false" ht="15" hidden="false" customHeight="false" outlineLevel="0" collapsed="false">
      <c r="A271" s="295" t="s">
        <v>10011</v>
      </c>
      <c r="B271" s="296" t="s">
        <v>10012</v>
      </c>
      <c r="C271" s="316" t="s">
        <v>10013</v>
      </c>
      <c r="D271" s="321" t="n">
        <v>480</v>
      </c>
      <c r="E271" s="299" t="n">
        <f aca="false">AVERAGE(D271:D273)</f>
        <v>450.633333333333</v>
      </c>
      <c r="F271" s="300" t="n">
        <f aca="false">E271</f>
        <v>450.633333333333</v>
      </c>
      <c r="G271" s="301" t="s">
        <v>9798</v>
      </c>
    </row>
    <row r="272" customFormat="false" ht="15" hidden="false" customHeight="false" outlineLevel="0" collapsed="false">
      <c r="A272" s="295" t="s">
        <v>10014</v>
      </c>
      <c r="B272" s="296" t="s">
        <v>10015</v>
      </c>
      <c r="C272" s="320" t="s">
        <v>10016</v>
      </c>
      <c r="D272" s="321" t="n">
        <v>468.85</v>
      </c>
      <c r="E272" s="299"/>
      <c r="F272" s="300"/>
      <c r="G272" s="301"/>
    </row>
    <row r="273" customFormat="false" ht="15" hidden="false" customHeight="false" outlineLevel="0" collapsed="false">
      <c r="A273" s="295" t="s">
        <v>10017</v>
      </c>
      <c r="B273" s="296" t="s">
        <v>10018</v>
      </c>
      <c r="C273" s="310" t="s">
        <v>10019</v>
      </c>
      <c r="D273" s="321" t="n">
        <v>403.05</v>
      </c>
      <c r="E273" s="299"/>
      <c r="F273" s="300"/>
      <c r="G273" s="301"/>
    </row>
    <row r="274" customFormat="false" ht="15" hidden="false" customHeight="false" outlineLevel="0" collapsed="false">
      <c r="A274" s="284" t="s">
        <v>23</v>
      </c>
      <c r="B274" s="284" t="s">
        <v>116</v>
      </c>
      <c r="C274" s="284" t="s">
        <v>9782</v>
      </c>
      <c r="D274" s="284"/>
      <c r="E274" s="284"/>
      <c r="F274" s="285" t="s">
        <v>9785</v>
      </c>
      <c r="G274" s="284" t="s">
        <v>9784</v>
      </c>
    </row>
    <row r="275" customFormat="false" ht="14.45" hidden="false" customHeight="true" outlineLevel="0" collapsed="false">
      <c r="A275" s="318" t="s">
        <v>9768</v>
      </c>
      <c r="B275" s="312" t="s">
        <v>121</v>
      </c>
      <c r="C275" s="319" t="s">
        <v>67</v>
      </c>
      <c r="D275" s="319"/>
      <c r="E275" s="319"/>
      <c r="F275" s="314" t="s">
        <v>9735</v>
      </c>
      <c r="G275" s="299" t="n">
        <f aca="false">F278</f>
        <v>621.866666666667</v>
      </c>
    </row>
    <row r="276" customFormat="false" ht="14.45" hidden="false" customHeight="true" outlineLevel="0" collapsed="false">
      <c r="A276" s="291" t="s">
        <v>9787</v>
      </c>
      <c r="B276" s="291" t="s">
        <v>9788</v>
      </c>
      <c r="C276" s="291" t="s">
        <v>9789</v>
      </c>
      <c r="D276" s="291" t="s">
        <v>9790</v>
      </c>
      <c r="E276" s="291" t="s">
        <v>9791</v>
      </c>
      <c r="F276" s="292" t="s">
        <v>9792</v>
      </c>
      <c r="G276" s="292"/>
    </row>
    <row r="277" customFormat="false" ht="15" hidden="false" customHeight="false" outlineLevel="0" collapsed="false">
      <c r="A277" s="291"/>
      <c r="B277" s="291"/>
      <c r="C277" s="291"/>
      <c r="D277" s="291"/>
      <c r="E277" s="291"/>
      <c r="F277" s="293" t="s">
        <v>49</v>
      </c>
      <c r="G277" s="294" t="s">
        <v>9793</v>
      </c>
    </row>
    <row r="278" customFormat="false" ht="15" hidden="false" customHeight="false" outlineLevel="0" collapsed="false">
      <c r="A278" s="295" t="s">
        <v>10011</v>
      </c>
      <c r="B278" s="296" t="s">
        <v>10012</v>
      </c>
      <c r="C278" s="316" t="s">
        <v>10013</v>
      </c>
      <c r="D278" s="321" t="n">
        <v>630</v>
      </c>
      <c r="E278" s="299" t="n">
        <f aca="false">AVERAGE(D278:D280)</f>
        <v>621.866666666667</v>
      </c>
      <c r="F278" s="300" t="n">
        <f aca="false">E278</f>
        <v>621.866666666667</v>
      </c>
      <c r="G278" s="301" t="s">
        <v>9798</v>
      </c>
    </row>
    <row r="279" customFormat="false" ht="15" hidden="false" customHeight="false" outlineLevel="0" collapsed="false">
      <c r="A279" s="295" t="s">
        <v>10014</v>
      </c>
      <c r="B279" s="296" t="s">
        <v>10015</v>
      </c>
      <c r="C279" s="320" t="s">
        <v>10016</v>
      </c>
      <c r="D279" s="321" t="n">
        <v>609.3</v>
      </c>
      <c r="E279" s="299"/>
      <c r="F279" s="300"/>
      <c r="G279" s="301"/>
    </row>
    <row r="280" customFormat="false" ht="15" hidden="false" customHeight="false" outlineLevel="0" collapsed="false">
      <c r="A280" s="295" t="s">
        <v>10017</v>
      </c>
      <c r="B280" s="296" t="s">
        <v>10018</v>
      </c>
      <c r="C280" s="310" t="s">
        <v>10019</v>
      </c>
      <c r="D280" s="321" t="n">
        <v>626.3</v>
      </c>
      <c r="E280" s="299"/>
      <c r="F280" s="300"/>
      <c r="G280" s="301"/>
    </row>
    <row r="281" customFormat="false" ht="15" hidden="false" customHeight="false" outlineLevel="0" collapsed="false">
      <c r="A281" s="284" t="s">
        <v>23</v>
      </c>
      <c r="B281" s="284" t="s">
        <v>116</v>
      </c>
      <c r="C281" s="284" t="s">
        <v>9782</v>
      </c>
      <c r="D281" s="284"/>
      <c r="E281" s="284"/>
      <c r="F281" s="285" t="s">
        <v>9785</v>
      </c>
      <c r="G281" s="284" t="s">
        <v>9784</v>
      </c>
    </row>
    <row r="282" customFormat="false" ht="14.45" hidden="false" customHeight="true" outlineLevel="0" collapsed="false">
      <c r="A282" s="318" t="s">
        <v>10024</v>
      </c>
      <c r="B282" s="312" t="s">
        <v>121</v>
      </c>
      <c r="C282" s="319" t="s">
        <v>10025</v>
      </c>
      <c r="D282" s="319"/>
      <c r="E282" s="319"/>
      <c r="F282" s="314" t="s">
        <v>9735</v>
      </c>
      <c r="G282" s="299" t="n">
        <f aca="false">F285</f>
        <v>6152.24666666667</v>
      </c>
    </row>
    <row r="283" customFormat="false" ht="14.45" hidden="false" customHeight="true" outlineLevel="0" collapsed="false">
      <c r="A283" s="291" t="s">
        <v>9787</v>
      </c>
      <c r="B283" s="291" t="s">
        <v>9788</v>
      </c>
      <c r="C283" s="291" t="s">
        <v>9789</v>
      </c>
      <c r="D283" s="291" t="s">
        <v>9790</v>
      </c>
      <c r="E283" s="291" t="s">
        <v>9791</v>
      </c>
      <c r="F283" s="292" t="s">
        <v>9792</v>
      </c>
      <c r="G283" s="292"/>
    </row>
    <row r="284" customFormat="false" ht="15" hidden="false" customHeight="false" outlineLevel="0" collapsed="false">
      <c r="A284" s="291"/>
      <c r="B284" s="291"/>
      <c r="C284" s="291"/>
      <c r="D284" s="291"/>
      <c r="E284" s="291"/>
      <c r="F284" s="293" t="s">
        <v>49</v>
      </c>
      <c r="G284" s="294" t="s">
        <v>9793</v>
      </c>
    </row>
    <row r="285" customFormat="false" ht="15" hidden="false" customHeight="false" outlineLevel="0" collapsed="false">
      <c r="A285" s="295" t="s">
        <v>10011</v>
      </c>
      <c r="B285" s="296" t="s">
        <v>10012</v>
      </c>
      <c r="C285" s="316" t="s">
        <v>10013</v>
      </c>
      <c r="D285" s="321" t="n">
        <v>6000</v>
      </c>
      <c r="E285" s="299" t="n">
        <f aca="false">AVERAGE(D285:D287)</f>
        <v>6152.24666666667</v>
      </c>
      <c r="F285" s="300" t="n">
        <f aca="false">E285</f>
        <v>6152.24666666667</v>
      </c>
      <c r="G285" s="301" t="s">
        <v>9798</v>
      </c>
    </row>
    <row r="286" customFormat="false" ht="15" hidden="false" customHeight="false" outlineLevel="0" collapsed="false">
      <c r="A286" s="295" t="s">
        <v>10014</v>
      </c>
      <c r="B286" s="296" t="s">
        <v>10015</v>
      </c>
      <c r="C286" s="320" t="s">
        <v>10016</v>
      </c>
      <c r="D286" s="321" t="n">
        <v>6287.15</v>
      </c>
      <c r="E286" s="299"/>
      <c r="F286" s="300"/>
      <c r="G286" s="301"/>
    </row>
    <row r="287" customFormat="false" ht="15" hidden="false" customHeight="false" outlineLevel="0" collapsed="false">
      <c r="A287" s="295" t="s">
        <v>10017</v>
      </c>
      <c r="B287" s="296" t="s">
        <v>10018</v>
      </c>
      <c r="C287" s="310" t="s">
        <v>10019</v>
      </c>
      <c r="D287" s="321" t="n">
        <v>6169.59</v>
      </c>
      <c r="E287" s="299"/>
      <c r="F287" s="300"/>
      <c r="G287" s="301"/>
    </row>
    <row r="288" customFormat="false" ht="15" hidden="false" customHeight="false" outlineLevel="0" collapsed="false">
      <c r="A288" s="284" t="s">
        <v>23</v>
      </c>
      <c r="B288" s="284" t="s">
        <v>116</v>
      </c>
      <c r="C288" s="284" t="s">
        <v>9782</v>
      </c>
      <c r="D288" s="284"/>
      <c r="E288" s="284"/>
      <c r="F288" s="285" t="s">
        <v>9785</v>
      </c>
      <c r="G288" s="284" t="s">
        <v>9784</v>
      </c>
    </row>
    <row r="289" customFormat="false" ht="14.45" hidden="false" customHeight="true" outlineLevel="0" collapsed="false">
      <c r="A289" s="318" t="s">
        <v>9770</v>
      </c>
      <c r="B289" s="312" t="s">
        <v>121</v>
      </c>
      <c r="C289" s="319" t="s">
        <v>10026</v>
      </c>
      <c r="D289" s="319"/>
      <c r="E289" s="319"/>
      <c r="F289" s="314" t="s">
        <v>9735</v>
      </c>
      <c r="G289" s="299" t="n">
        <f aca="false">F292</f>
        <v>465.983333333333</v>
      </c>
    </row>
    <row r="290" customFormat="false" ht="14.45" hidden="false" customHeight="true" outlineLevel="0" collapsed="false">
      <c r="A290" s="291" t="s">
        <v>9787</v>
      </c>
      <c r="B290" s="291" t="s">
        <v>9788</v>
      </c>
      <c r="C290" s="291" t="s">
        <v>9789</v>
      </c>
      <c r="D290" s="291" t="s">
        <v>9790</v>
      </c>
      <c r="E290" s="291" t="s">
        <v>9791</v>
      </c>
      <c r="F290" s="292" t="s">
        <v>9792</v>
      </c>
      <c r="G290" s="292"/>
    </row>
    <row r="291" customFormat="false" ht="15" hidden="false" customHeight="false" outlineLevel="0" collapsed="false">
      <c r="A291" s="291"/>
      <c r="B291" s="291"/>
      <c r="C291" s="291"/>
      <c r="D291" s="291"/>
      <c r="E291" s="291"/>
      <c r="F291" s="293" t="s">
        <v>49</v>
      </c>
      <c r="G291" s="294" t="s">
        <v>9793</v>
      </c>
    </row>
    <row r="292" customFormat="false" ht="15" hidden="false" customHeight="false" outlineLevel="0" collapsed="false">
      <c r="A292" s="295" t="s">
        <v>10011</v>
      </c>
      <c r="B292" s="296" t="s">
        <v>10012</v>
      </c>
      <c r="C292" s="316" t="s">
        <v>10013</v>
      </c>
      <c r="D292" s="321" t="n">
        <v>480</v>
      </c>
      <c r="E292" s="299" t="n">
        <f aca="false">AVERAGE(D292:D294)</f>
        <v>465.983333333333</v>
      </c>
      <c r="F292" s="300" t="n">
        <f aca="false">E292</f>
        <v>465.983333333333</v>
      </c>
      <c r="G292" s="301" t="s">
        <v>9798</v>
      </c>
    </row>
    <row r="293" customFormat="false" ht="15" hidden="false" customHeight="false" outlineLevel="0" collapsed="false">
      <c r="A293" s="295" t="s">
        <v>10014</v>
      </c>
      <c r="B293" s="296" t="s">
        <v>10015</v>
      </c>
      <c r="C293" s="320" t="s">
        <v>10016</v>
      </c>
      <c r="D293" s="321" t="n">
        <v>463.3</v>
      </c>
      <c r="E293" s="299"/>
      <c r="F293" s="300"/>
      <c r="G293" s="301"/>
    </row>
    <row r="294" customFormat="false" ht="15" hidden="false" customHeight="false" outlineLevel="0" collapsed="false">
      <c r="A294" s="295" t="s">
        <v>10017</v>
      </c>
      <c r="B294" s="296" t="s">
        <v>10018</v>
      </c>
      <c r="C294" s="310" t="s">
        <v>10019</v>
      </c>
      <c r="D294" s="321" t="n">
        <v>454.65</v>
      </c>
      <c r="E294" s="299"/>
      <c r="F294" s="300"/>
      <c r="G294" s="301"/>
    </row>
    <row r="295" customFormat="false" ht="15" hidden="false" customHeight="false" outlineLevel="0" collapsed="false">
      <c r="A295" s="284" t="s">
        <v>23</v>
      </c>
      <c r="B295" s="284" t="s">
        <v>116</v>
      </c>
      <c r="C295" s="284" t="s">
        <v>9782</v>
      </c>
      <c r="D295" s="284"/>
      <c r="E295" s="284"/>
      <c r="F295" s="285" t="s">
        <v>9785</v>
      </c>
      <c r="G295" s="284" t="s">
        <v>9784</v>
      </c>
    </row>
    <row r="296" customFormat="false" ht="14.45" hidden="false" customHeight="true" outlineLevel="0" collapsed="false">
      <c r="A296" s="318" t="s">
        <v>9771</v>
      </c>
      <c r="B296" s="312" t="s">
        <v>121</v>
      </c>
      <c r="C296" s="319" t="s">
        <v>66</v>
      </c>
      <c r="D296" s="319"/>
      <c r="E296" s="319"/>
      <c r="F296" s="314" t="s">
        <v>9735</v>
      </c>
      <c r="G296" s="299" t="n">
        <f aca="false">F299</f>
        <v>331.716666666667</v>
      </c>
    </row>
    <row r="297" customFormat="false" ht="14.45" hidden="false" customHeight="true" outlineLevel="0" collapsed="false">
      <c r="A297" s="291" t="s">
        <v>9787</v>
      </c>
      <c r="B297" s="291" t="s">
        <v>9788</v>
      </c>
      <c r="C297" s="291" t="s">
        <v>9789</v>
      </c>
      <c r="D297" s="291" t="s">
        <v>9790</v>
      </c>
      <c r="E297" s="291" t="s">
        <v>9791</v>
      </c>
      <c r="F297" s="292" t="s">
        <v>9792</v>
      </c>
      <c r="G297" s="292"/>
    </row>
    <row r="298" customFormat="false" ht="15" hidden="false" customHeight="false" outlineLevel="0" collapsed="false">
      <c r="A298" s="291"/>
      <c r="B298" s="291"/>
      <c r="C298" s="291"/>
      <c r="D298" s="291"/>
      <c r="E298" s="291"/>
      <c r="F298" s="293" t="s">
        <v>49</v>
      </c>
      <c r="G298" s="294" t="s">
        <v>9793</v>
      </c>
    </row>
    <row r="299" customFormat="false" ht="15" hidden="false" customHeight="false" outlineLevel="0" collapsed="false">
      <c r="A299" s="295" t="s">
        <v>10011</v>
      </c>
      <c r="B299" s="296" t="s">
        <v>10012</v>
      </c>
      <c r="C299" s="316" t="s">
        <v>10013</v>
      </c>
      <c r="D299" s="321" t="n">
        <v>340</v>
      </c>
      <c r="E299" s="299" t="n">
        <f aca="false">AVERAGE(D299:D301)</f>
        <v>331.716666666667</v>
      </c>
      <c r="F299" s="300" t="n">
        <f aca="false">E299</f>
        <v>331.716666666667</v>
      </c>
      <c r="G299" s="301" t="s">
        <v>9798</v>
      </c>
    </row>
    <row r="300" customFormat="false" ht="15" hidden="false" customHeight="false" outlineLevel="0" collapsed="false">
      <c r="A300" s="295" t="s">
        <v>10014</v>
      </c>
      <c r="B300" s="296" t="s">
        <v>10015</v>
      </c>
      <c r="C300" s="320" t="s">
        <v>10016</v>
      </c>
      <c r="D300" s="321" t="n">
        <v>330.7</v>
      </c>
      <c r="E300" s="299"/>
      <c r="F300" s="300"/>
      <c r="G300" s="301"/>
    </row>
    <row r="301" customFormat="false" ht="15" hidden="false" customHeight="false" outlineLevel="0" collapsed="false">
      <c r="A301" s="295" t="s">
        <v>10017</v>
      </c>
      <c r="B301" s="296" t="s">
        <v>10018</v>
      </c>
      <c r="C301" s="310" t="s">
        <v>10019</v>
      </c>
      <c r="D301" s="321" t="n">
        <v>324.45</v>
      </c>
      <c r="E301" s="299"/>
      <c r="F301" s="300"/>
      <c r="G301" s="301"/>
    </row>
    <row r="302" customFormat="false" ht="15" hidden="false" customHeight="false" outlineLevel="0" collapsed="false">
      <c r="A302" s="284" t="s">
        <v>23</v>
      </c>
      <c r="B302" s="284" t="s">
        <v>116</v>
      </c>
      <c r="C302" s="284" t="s">
        <v>9782</v>
      </c>
      <c r="D302" s="284"/>
      <c r="E302" s="284"/>
      <c r="F302" s="285" t="s">
        <v>9785</v>
      </c>
      <c r="G302" s="284" t="s">
        <v>9784</v>
      </c>
    </row>
    <row r="303" customFormat="false" ht="14.45" hidden="false" customHeight="true" outlineLevel="0" collapsed="false">
      <c r="A303" s="318" t="s">
        <v>9772</v>
      </c>
      <c r="B303" s="312" t="s">
        <v>121</v>
      </c>
      <c r="C303" s="319" t="s">
        <v>10027</v>
      </c>
      <c r="D303" s="319"/>
      <c r="E303" s="319"/>
      <c r="F303" s="314" t="s">
        <v>9735</v>
      </c>
      <c r="G303" s="299" t="n">
        <f aca="false">F306</f>
        <v>212.66</v>
      </c>
    </row>
    <row r="304" customFormat="false" ht="14.45" hidden="false" customHeight="true" outlineLevel="0" collapsed="false">
      <c r="A304" s="291" t="s">
        <v>9787</v>
      </c>
      <c r="B304" s="291" t="s">
        <v>9788</v>
      </c>
      <c r="C304" s="291" t="s">
        <v>9789</v>
      </c>
      <c r="D304" s="291" t="s">
        <v>9790</v>
      </c>
      <c r="E304" s="291" t="s">
        <v>9791</v>
      </c>
      <c r="F304" s="292" t="s">
        <v>9792</v>
      </c>
      <c r="G304" s="292"/>
    </row>
    <row r="305" customFormat="false" ht="15" hidden="false" customHeight="false" outlineLevel="0" collapsed="false">
      <c r="A305" s="291"/>
      <c r="B305" s="291"/>
      <c r="C305" s="291"/>
      <c r="D305" s="291"/>
      <c r="E305" s="291"/>
      <c r="F305" s="293" t="s">
        <v>49</v>
      </c>
      <c r="G305" s="294" t="s">
        <v>9793</v>
      </c>
    </row>
    <row r="306" customFormat="false" ht="15" hidden="false" customHeight="false" outlineLevel="0" collapsed="false">
      <c r="A306" s="295" t="s">
        <v>10011</v>
      </c>
      <c r="B306" s="296" t="s">
        <v>10012</v>
      </c>
      <c r="C306" s="316" t="s">
        <v>10013</v>
      </c>
      <c r="D306" s="321" t="n">
        <v>220</v>
      </c>
      <c r="E306" s="299" t="n">
        <f aca="false">AVERAGE(D306:D308)</f>
        <v>212.66</v>
      </c>
      <c r="F306" s="300" t="n">
        <f aca="false">E306</f>
        <v>212.66</v>
      </c>
      <c r="G306" s="301" t="s">
        <v>9798</v>
      </c>
    </row>
    <row r="307" customFormat="false" ht="15" hidden="false" customHeight="false" outlineLevel="0" collapsed="false">
      <c r="A307" s="295" t="s">
        <v>10014</v>
      </c>
      <c r="B307" s="296" t="s">
        <v>10015</v>
      </c>
      <c r="C307" s="320" t="s">
        <v>10016</v>
      </c>
      <c r="D307" s="321" t="n">
        <v>211</v>
      </c>
      <c r="E307" s="299"/>
      <c r="F307" s="300"/>
      <c r="G307" s="301"/>
    </row>
    <row r="308" customFormat="false" ht="15" hidden="false" customHeight="false" outlineLevel="0" collapsed="false">
      <c r="A308" s="295" t="s">
        <v>10017</v>
      </c>
      <c r="B308" s="296" t="s">
        <v>10018</v>
      </c>
      <c r="C308" s="310" t="s">
        <v>10019</v>
      </c>
      <c r="D308" s="321" t="n">
        <v>206.98</v>
      </c>
      <c r="E308" s="299"/>
      <c r="F308" s="300"/>
      <c r="G308" s="301"/>
    </row>
    <row r="309" customFormat="false" ht="15" hidden="false" customHeight="false" outlineLevel="0" collapsed="false">
      <c r="A309" s="284" t="s">
        <v>23</v>
      </c>
      <c r="B309" s="284" t="s">
        <v>116</v>
      </c>
      <c r="C309" s="284" t="s">
        <v>9782</v>
      </c>
      <c r="D309" s="284"/>
      <c r="E309" s="284"/>
      <c r="F309" s="285" t="s">
        <v>9785</v>
      </c>
      <c r="G309" s="284" t="s">
        <v>9784</v>
      </c>
    </row>
    <row r="310" customFormat="false" ht="14.45" hidden="false" customHeight="true" outlineLevel="0" collapsed="false">
      <c r="A310" s="318" t="s">
        <v>9773</v>
      </c>
      <c r="B310" s="312" t="s">
        <v>121</v>
      </c>
      <c r="C310" s="319" t="s">
        <v>10028</v>
      </c>
      <c r="D310" s="319"/>
      <c r="E310" s="319"/>
      <c r="F310" s="314" t="s">
        <v>9735</v>
      </c>
      <c r="G310" s="299" t="n">
        <f aca="false">F313</f>
        <v>3165.46666666667</v>
      </c>
    </row>
    <row r="311" customFormat="false" ht="14.45" hidden="false" customHeight="true" outlineLevel="0" collapsed="false">
      <c r="A311" s="291" t="s">
        <v>9787</v>
      </c>
      <c r="B311" s="291" t="s">
        <v>9788</v>
      </c>
      <c r="C311" s="291" t="s">
        <v>9789</v>
      </c>
      <c r="D311" s="291" t="s">
        <v>9790</v>
      </c>
      <c r="E311" s="291" t="s">
        <v>9791</v>
      </c>
      <c r="F311" s="292" t="s">
        <v>9792</v>
      </c>
      <c r="G311" s="292"/>
    </row>
    <row r="312" customFormat="false" ht="15" hidden="false" customHeight="false" outlineLevel="0" collapsed="false">
      <c r="A312" s="291"/>
      <c r="B312" s="291"/>
      <c r="C312" s="291"/>
      <c r="D312" s="291"/>
      <c r="E312" s="291"/>
      <c r="F312" s="293" t="s">
        <v>49</v>
      </c>
      <c r="G312" s="294" t="s">
        <v>9793</v>
      </c>
    </row>
    <row r="313" customFormat="false" ht="15" hidden="false" customHeight="false" outlineLevel="0" collapsed="false">
      <c r="A313" s="295" t="s">
        <v>10011</v>
      </c>
      <c r="B313" s="296" t="s">
        <v>10012</v>
      </c>
      <c r="C313" s="316" t="s">
        <v>10013</v>
      </c>
      <c r="D313" s="321" t="n">
        <v>3200</v>
      </c>
      <c r="E313" s="299" t="n">
        <f aca="false">AVERAGE(D313:D315)</f>
        <v>3165.46666666667</v>
      </c>
      <c r="F313" s="300" t="n">
        <f aca="false">E313</f>
        <v>3165.46666666667</v>
      </c>
      <c r="G313" s="301" t="s">
        <v>9798</v>
      </c>
    </row>
    <row r="314" customFormat="false" ht="15" hidden="false" customHeight="false" outlineLevel="0" collapsed="false">
      <c r="A314" s="295" t="s">
        <v>10014</v>
      </c>
      <c r="B314" s="296" t="s">
        <v>10015</v>
      </c>
      <c r="C314" s="320" t="s">
        <v>10016</v>
      </c>
      <c r="D314" s="321" t="n">
        <v>3177.9</v>
      </c>
      <c r="E314" s="299"/>
      <c r="F314" s="300"/>
      <c r="G314" s="301"/>
    </row>
    <row r="315" customFormat="false" ht="15" hidden="false" customHeight="false" outlineLevel="0" collapsed="false">
      <c r="A315" s="295" t="s">
        <v>10017</v>
      </c>
      <c r="B315" s="296" t="s">
        <v>10018</v>
      </c>
      <c r="C315" s="310" t="s">
        <v>10019</v>
      </c>
      <c r="D315" s="321" t="n">
        <v>3118.5</v>
      </c>
      <c r="E315" s="299"/>
      <c r="F315" s="300"/>
      <c r="G315" s="301"/>
    </row>
    <row r="316" customFormat="false" ht="15" hidden="false" customHeight="false" outlineLevel="0" collapsed="false">
      <c r="A316" s="284" t="s">
        <v>23</v>
      </c>
      <c r="B316" s="284" t="s">
        <v>116</v>
      </c>
      <c r="C316" s="284" t="s">
        <v>9782</v>
      </c>
      <c r="D316" s="284"/>
      <c r="E316" s="284"/>
      <c r="F316" s="285" t="s">
        <v>9785</v>
      </c>
      <c r="G316" s="284" t="s">
        <v>9784</v>
      </c>
    </row>
    <row r="317" customFormat="false" ht="14.45" hidden="false" customHeight="true" outlineLevel="0" collapsed="false">
      <c r="A317" s="318" t="s">
        <v>9774</v>
      </c>
      <c r="B317" s="312" t="s">
        <v>121</v>
      </c>
      <c r="C317" s="319" t="s">
        <v>10029</v>
      </c>
      <c r="D317" s="319"/>
      <c r="E317" s="319"/>
      <c r="F317" s="314" t="s">
        <v>9735</v>
      </c>
      <c r="G317" s="299" t="n">
        <f aca="false">F320</f>
        <v>1699.6</v>
      </c>
    </row>
    <row r="318" customFormat="false" ht="14.45" hidden="false" customHeight="true" outlineLevel="0" collapsed="false">
      <c r="A318" s="291" t="s">
        <v>9787</v>
      </c>
      <c r="B318" s="291" t="s">
        <v>9788</v>
      </c>
      <c r="C318" s="291" t="s">
        <v>9789</v>
      </c>
      <c r="D318" s="291" t="s">
        <v>9790</v>
      </c>
      <c r="E318" s="291" t="s">
        <v>9791</v>
      </c>
      <c r="F318" s="292" t="s">
        <v>9792</v>
      </c>
      <c r="G318" s="292"/>
    </row>
    <row r="319" customFormat="false" ht="15" hidden="false" customHeight="false" outlineLevel="0" collapsed="false">
      <c r="A319" s="291"/>
      <c r="B319" s="291"/>
      <c r="C319" s="291"/>
      <c r="D319" s="291"/>
      <c r="E319" s="291"/>
      <c r="F319" s="293" t="s">
        <v>49</v>
      </c>
      <c r="G319" s="294" t="s">
        <v>9793</v>
      </c>
    </row>
    <row r="320" customFormat="false" ht="15" hidden="false" customHeight="false" outlineLevel="0" collapsed="false">
      <c r="A320" s="295" t="s">
        <v>10011</v>
      </c>
      <c r="B320" s="296" t="s">
        <v>10012</v>
      </c>
      <c r="C320" s="316" t="s">
        <v>10013</v>
      </c>
      <c r="D320" s="322" t="n">
        <v>1800</v>
      </c>
      <c r="E320" s="299" t="n">
        <f aca="false">AVERAGE(D320:D322)</f>
        <v>1699.6</v>
      </c>
      <c r="F320" s="300" t="n">
        <f aca="false">E320</f>
        <v>1699.6</v>
      </c>
      <c r="G320" s="301" t="s">
        <v>9798</v>
      </c>
    </row>
    <row r="321" customFormat="false" ht="15" hidden="false" customHeight="false" outlineLevel="0" collapsed="false">
      <c r="A321" s="295" t="s">
        <v>10014</v>
      </c>
      <c r="B321" s="296" t="s">
        <v>10015</v>
      </c>
      <c r="C321" s="320" t="s">
        <v>10016</v>
      </c>
      <c r="D321" s="304" t="n">
        <v>1665</v>
      </c>
      <c r="E321" s="299"/>
      <c r="F321" s="300"/>
      <c r="G321" s="301"/>
    </row>
    <row r="322" customFormat="false" ht="15" hidden="false" customHeight="false" outlineLevel="0" collapsed="false">
      <c r="A322" s="295" t="s">
        <v>10017</v>
      </c>
      <c r="B322" s="296" t="s">
        <v>10018</v>
      </c>
      <c r="C322" s="310" t="s">
        <v>10019</v>
      </c>
      <c r="D322" s="304" t="n">
        <v>1633.8</v>
      </c>
      <c r="E322" s="299"/>
      <c r="F322" s="300"/>
      <c r="G322" s="301"/>
    </row>
    <row r="323" customFormat="false" ht="15" hidden="false" customHeight="false" outlineLevel="0" collapsed="false">
      <c r="A323" s="284" t="s">
        <v>23</v>
      </c>
      <c r="B323" s="284" t="s">
        <v>116</v>
      </c>
      <c r="C323" s="284" t="s">
        <v>9782</v>
      </c>
      <c r="D323" s="284"/>
      <c r="E323" s="284"/>
      <c r="F323" s="285" t="s">
        <v>9785</v>
      </c>
      <c r="G323" s="284" t="s">
        <v>9784</v>
      </c>
    </row>
    <row r="324" customFormat="false" ht="14.45" hidden="false" customHeight="true" outlineLevel="0" collapsed="false">
      <c r="A324" s="318" t="s">
        <v>9775</v>
      </c>
      <c r="B324" s="312" t="s">
        <v>121</v>
      </c>
      <c r="C324" s="319" t="s">
        <v>10030</v>
      </c>
      <c r="D324" s="319"/>
      <c r="E324" s="319"/>
      <c r="F324" s="314" t="s">
        <v>9735</v>
      </c>
      <c r="G324" s="299" t="n">
        <f aca="false">F327</f>
        <v>2317.33333333333</v>
      </c>
    </row>
    <row r="325" customFormat="false" ht="14.45" hidden="false" customHeight="true" outlineLevel="0" collapsed="false">
      <c r="A325" s="291" t="s">
        <v>9787</v>
      </c>
      <c r="B325" s="291" t="s">
        <v>9788</v>
      </c>
      <c r="C325" s="291" t="s">
        <v>9789</v>
      </c>
      <c r="D325" s="291" t="s">
        <v>9790</v>
      </c>
      <c r="E325" s="291" t="s">
        <v>9791</v>
      </c>
      <c r="F325" s="292" t="s">
        <v>9792</v>
      </c>
      <c r="G325" s="292"/>
    </row>
    <row r="326" customFormat="false" ht="15" hidden="false" customHeight="false" outlineLevel="0" collapsed="false">
      <c r="A326" s="291"/>
      <c r="B326" s="291"/>
      <c r="C326" s="291"/>
      <c r="D326" s="291"/>
      <c r="E326" s="291"/>
      <c r="F326" s="293" t="s">
        <v>49</v>
      </c>
      <c r="G326" s="294" t="s">
        <v>9793</v>
      </c>
    </row>
    <row r="327" customFormat="false" ht="15" hidden="false" customHeight="false" outlineLevel="0" collapsed="false">
      <c r="A327" s="295" t="s">
        <v>10011</v>
      </c>
      <c r="B327" s="296" t="s">
        <v>10012</v>
      </c>
      <c r="C327" s="316" t="s">
        <v>10013</v>
      </c>
      <c r="D327" s="322" t="n">
        <v>2500</v>
      </c>
      <c r="E327" s="299" t="n">
        <f aca="false">AVERAGE(D327:D329)</f>
        <v>2317.33333333333</v>
      </c>
      <c r="F327" s="300" t="n">
        <f aca="false">E327</f>
        <v>2317.33333333333</v>
      </c>
      <c r="G327" s="301" t="s">
        <v>9798</v>
      </c>
    </row>
    <row r="328" customFormat="false" ht="15" hidden="false" customHeight="false" outlineLevel="0" collapsed="false">
      <c r="A328" s="295" t="s">
        <v>10014</v>
      </c>
      <c r="B328" s="296" t="s">
        <v>10015</v>
      </c>
      <c r="C328" s="320" t="s">
        <v>10016</v>
      </c>
      <c r="D328" s="304" t="n">
        <v>2247</v>
      </c>
      <c r="E328" s="299"/>
      <c r="F328" s="300"/>
      <c r="G328" s="301"/>
    </row>
    <row r="329" customFormat="false" ht="15" hidden="false" customHeight="false" outlineLevel="0" collapsed="false">
      <c r="A329" s="295" t="s">
        <v>10017</v>
      </c>
      <c r="B329" s="296" t="s">
        <v>10018</v>
      </c>
      <c r="C329" s="310" t="s">
        <v>10019</v>
      </c>
      <c r="D329" s="304" t="n">
        <v>2205</v>
      </c>
      <c r="E329" s="299"/>
      <c r="F329" s="300"/>
      <c r="G329" s="301"/>
    </row>
    <row r="330" customFormat="false" ht="15" hidden="false" customHeight="false" outlineLevel="0" collapsed="false">
      <c r="A330" s="284" t="s">
        <v>23</v>
      </c>
      <c r="B330" s="284" t="s">
        <v>116</v>
      </c>
      <c r="C330" s="284" t="s">
        <v>9782</v>
      </c>
      <c r="D330" s="284"/>
      <c r="E330" s="284"/>
      <c r="F330" s="285" t="s">
        <v>9785</v>
      </c>
      <c r="G330" s="284" t="s">
        <v>9784</v>
      </c>
    </row>
    <row r="331" customFormat="false" ht="14.45" hidden="false" customHeight="true" outlineLevel="0" collapsed="false">
      <c r="A331" s="318" t="s">
        <v>9776</v>
      </c>
      <c r="B331" s="312" t="s">
        <v>121</v>
      </c>
      <c r="C331" s="319" t="s">
        <v>10031</v>
      </c>
      <c r="D331" s="319"/>
      <c r="E331" s="319"/>
      <c r="F331" s="314" t="s">
        <v>9735</v>
      </c>
      <c r="G331" s="299" t="n">
        <f aca="false">F334</f>
        <v>2666.83333333333</v>
      </c>
    </row>
    <row r="332" customFormat="false" ht="14.45" hidden="false" customHeight="true" outlineLevel="0" collapsed="false">
      <c r="A332" s="291" t="s">
        <v>9787</v>
      </c>
      <c r="B332" s="291" t="s">
        <v>9788</v>
      </c>
      <c r="C332" s="291" t="s">
        <v>9789</v>
      </c>
      <c r="D332" s="291" t="s">
        <v>9790</v>
      </c>
      <c r="E332" s="291" t="s">
        <v>9791</v>
      </c>
      <c r="F332" s="292" t="s">
        <v>9792</v>
      </c>
      <c r="G332" s="292"/>
    </row>
    <row r="333" customFormat="false" ht="15" hidden="false" customHeight="false" outlineLevel="0" collapsed="false">
      <c r="A333" s="291"/>
      <c r="B333" s="291"/>
      <c r="C333" s="291"/>
      <c r="D333" s="291"/>
      <c r="E333" s="291"/>
      <c r="F333" s="293" t="s">
        <v>49</v>
      </c>
      <c r="G333" s="294" t="s">
        <v>9793</v>
      </c>
    </row>
    <row r="334" customFormat="false" ht="15" hidden="false" customHeight="false" outlineLevel="0" collapsed="false">
      <c r="A334" s="295" t="s">
        <v>10011</v>
      </c>
      <c r="B334" s="296" t="s">
        <v>10012</v>
      </c>
      <c r="C334" s="316" t="s">
        <v>10013</v>
      </c>
      <c r="D334" s="322" t="n">
        <v>2700</v>
      </c>
      <c r="E334" s="299" t="n">
        <f aca="false">AVERAGE(D334:D336)</f>
        <v>2666.83333333333</v>
      </c>
      <c r="F334" s="300" t="n">
        <f aca="false">E334</f>
        <v>2666.83333333333</v>
      </c>
      <c r="G334" s="301" t="s">
        <v>9798</v>
      </c>
    </row>
    <row r="335" customFormat="false" ht="15" hidden="false" customHeight="false" outlineLevel="0" collapsed="false">
      <c r="A335" s="295" t="s">
        <v>10014</v>
      </c>
      <c r="B335" s="296" t="s">
        <v>10015</v>
      </c>
      <c r="C335" s="320" t="s">
        <v>10016</v>
      </c>
      <c r="D335" s="304" t="n">
        <v>2675.5</v>
      </c>
      <c r="E335" s="299"/>
      <c r="F335" s="300"/>
      <c r="G335" s="301"/>
    </row>
    <row r="336" customFormat="false" ht="15" hidden="false" customHeight="false" outlineLevel="0" collapsed="false">
      <c r="A336" s="295" t="s">
        <v>10017</v>
      </c>
      <c r="B336" s="296" t="s">
        <v>10018</v>
      </c>
      <c r="C336" s="310" t="s">
        <v>10019</v>
      </c>
      <c r="D336" s="304" t="n">
        <v>2625</v>
      </c>
      <c r="E336" s="299"/>
      <c r="F336" s="300"/>
      <c r="G336" s="301"/>
    </row>
    <row r="337" customFormat="false" ht="15" hidden="false" customHeight="false" outlineLevel="0" collapsed="false">
      <c r="A337" s="284" t="s">
        <v>23</v>
      </c>
      <c r="B337" s="284" t="s">
        <v>116</v>
      </c>
      <c r="C337" s="284" t="s">
        <v>9782</v>
      </c>
      <c r="D337" s="284"/>
      <c r="E337" s="284"/>
      <c r="F337" s="285" t="s">
        <v>9785</v>
      </c>
      <c r="G337" s="284" t="s">
        <v>9784</v>
      </c>
    </row>
    <row r="338" customFormat="false" ht="14.45" hidden="false" customHeight="true" outlineLevel="0" collapsed="false">
      <c r="A338" s="318" t="s">
        <v>9759</v>
      </c>
      <c r="B338" s="312" t="s">
        <v>121</v>
      </c>
      <c r="C338" s="319" t="s">
        <v>10032</v>
      </c>
      <c r="D338" s="319"/>
      <c r="E338" s="319"/>
      <c r="F338" s="314" t="s">
        <v>9735</v>
      </c>
      <c r="G338" s="299" t="n">
        <f aca="false">F341</f>
        <v>917.3</v>
      </c>
    </row>
    <row r="339" customFormat="false" ht="14.45" hidden="false" customHeight="true" outlineLevel="0" collapsed="false">
      <c r="A339" s="291" t="s">
        <v>9787</v>
      </c>
      <c r="B339" s="291" t="s">
        <v>9788</v>
      </c>
      <c r="C339" s="291" t="s">
        <v>9789</v>
      </c>
      <c r="D339" s="291" t="s">
        <v>9790</v>
      </c>
      <c r="E339" s="291" t="s">
        <v>9791</v>
      </c>
      <c r="F339" s="292" t="s">
        <v>9792</v>
      </c>
      <c r="G339" s="292"/>
    </row>
    <row r="340" customFormat="false" ht="15" hidden="false" customHeight="false" outlineLevel="0" collapsed="false">
      <c r="A340" s="291"/>
      <c r="B340" s="291"/>
      <c r="C340" s="291"/>
      <c r="D340" s="291"/>
      <c r="E340" s="291"/>
      <c r="F340" s="293" t="s">
        <v>49</v>
      </c>
      <c r="G340" s="294" t="s">
        <v>9793</v>
      </c>
    </row>
    <row r="341" customFormat="false" ht="15" hidden="false" customHeight="false" outlineLevel="0" collapsed="false">
      <c r="A341" s="295" t="s">
        <v>9833</v>
      </c>
      <c r="B341" s="296" t="s">
        <v>9810</v>
      </c>
      <c r="C341" s="320" t="s">
        <v>10033</v>
      </c>
      <c r="D341" s="321" t="n">
        <v>959.5</v>
      </c>
      <c r="E341" s="299" t="n">
        <f aca="false">AVERAGE(D341:D343)</f>
        <v>917.3</v>
      </c>
      <c r="F341" s="300" t="n">
        <f aca="false">E341</f>
        <v>917.3</v>
      </c>
      <c r="G341" s="301" t="s">
        <v>9798</v>
      </c>
    </row>
    <row r="342" customFormat="false" ht="15" hidden="false" customHeight="false" outlineLevel="0" collapsed="false">
      <c r="A342" s="295" t="s">
        <v>9821</v>
      </c>
      <c r="B342" s="296" t="s">
        <v>9810</v>
      </c>
      <c r="C342" s="320" t="s">
        <v>10034</v>
      </c>
      <c r="D342" s="321" t="n">
        <v>1112.5</v>
      </c>
      <c r="E342" s="299"/>
      <c r="F342" s="300"/>
      <c r="G342" s="301"/>
    </row>
    <row r="343" customFormat="false" ht="15" hidden="false" customHeight="false" outlineLevel="0" collapsed="false">
      <c r="A343" s="295" t="s">
        <v>10035</v>
      </c>
      <c r="B343" s="296" t="s">
        <v>10036</v>
      </c>
      <c r="C343" s="320" t="s">
        <v>10037</v>
      </c>
      <c r="D343" s="321" t="n">
        <v>679.9</v>
      </c>
      <c r="E343" s="299"/>
      <c r="F343" s="300"/>
      <c r="G343" s="301"/>
    </row>
    <row r="344" customFormat="false" ht="15" hidden="false" customHeight="false" outlineLevel="0" collapsed="false">
      <c r="A344" s="284" t="s">
        <v>23</v>
      </c>
      <c r="B344" s="284" t="s">
        <v>116</v>
      </c>
      <c r="C344" s="284" t="s">
        <v>9782</v>
      </c>
      <c r="D344" s="284"/>
      <c r="E344" s="284"/>
      <c r="F344" s="285" t="s">
        <v>9785</v>
      </c>
      <c r="G344" s="284" t="s">
        <v>9784</v>
      </c>
    </row>
    <row r="345" customFormat="false" ht="14.45" hidden="false" customHeight="true" outlineLevel="0" collapsed="false">
      <c r="A345" s="318" t="s">
        <v>9777</v>
      </c>
      <c r="B345" s="312" t="s">
        <v>121</v>
      </c>
      <c r="C345" s="319" t="s">
        <v>10038</v>
      </c>
      <c r="D345" s="319"/>
      <c r="E345" s="319"/>
      <c r="F345" s="314" t="s">
        <v>9735</v>
      </c>
      <c r="G345" s="299" t="n">
        <f aca="false">F348</f>
        <v>275.083333333333</v>
      </c>
    </row>
    <row r="346" customFormat="false" ht="14.45" hidden="false" customHeight="true" outlineLevel="0" collapsed="false">
      <c r="A346" s="291" t="s">
        <v>9787</v>
      </c>
      <c r="B346" s="291" t="s">
        <v>9788</v>
      </c>
      <c r="C346" s="291" t="s">
        <v>9789</v>
      </c>
      <c r="D346" s="291" t="s">
        <v>9790</v>
      </c>
      <c r="E346" s="291" t="s">
        <v>9791</v>
      </c>
      <c r="F346" s="292" t="s">
        <v>9792</v>
      </c>
      <c r="G346" s="292"/>
    </row>
    <row r="347" customFormat="false" ht="15" hidden="false" customHeight="false" outlineLevel="0" collapsed="false">
      <c r="A347" s="291"/>
      <c r="B347" s="291"/>
      <c r="C347" s="291"/>
      <c r="D347" s="291"/>
      <c r="E347" s="291"/>
      <c r="F347" s="293" t="s">
        <v>49</v>
      </c>
      <c r="G347" s="294" t="s">
        <v>9793</v>
      </c>
    </row>
    <row r="348" customFormat="false" ht="15" hidden="false" customHeight="false" outlineLevel="0" collapsed="false">
      <c r="A348" s="295" t="s">
        <v>10011</v>
      </c>
      <c r="B348" s="296" t="s">
        <v>10012</v>
      </c>
      <c r="C348" s="316" t="s">
        <v>10013</v>
      </c>
      <c r="D348" s="321" t="n">
        <v>290</v>
      </c>
      <c r="E348" s="299" t="n">
        <f aca="false">AVERAGE(D348:D350)</f>
        <v>275.083333333333</v>
      </c>
      <c r="F348" s="300" t="n">
        <f aca="false">E348</f>
        <v>275.083333333333</v>
      </c>
      <c r="G348" s="301" t="s">
        <v>9798</v>
      </c>
    </row>
    <row r="349" customFormat="false" ht="15" hidden="false" customHeight="false" outlineLevel="0" collapsed="false">
      <c r="A349" s="295" t="s">
        <v>10014</v>
      </c>
      <c r="B349" s="296" t="s">
        <v>10015</v>
      </c>
      <c r="C349" s="320" t="s">
        <v>10016</v>
      </c>
      <c r="D349" s="321" t="n">
        <v>267.5</v>
      </c>
      <c r="E349" s="299"/>
      <c r="F349" s="300"/>
      <c r="G349" s="301"/>
    </row>
    <row r="350" customFormat="false" ht="15" hidden="false" customHeight="false" outlineLevel="0" collapsed="false">
      <c r="A350" s="295" t="s">
        <v>10017</v>
      </c>
      <c r="B350" s="296" t="s">
        <v>10018</v>
      </c>
      <c r="C350" s="310" t="s">
        <v>10019</v>
      </c>
      <c r="D350" s="321" t="n">
        <v>267.75</v>
      </c>
      <c r="E350" s="299"/>
      <c r="F350" s="300"/>
      <c r="G350" s="301"/>
    </row>
  </sheetData>
  <mergeCells count="544">
    <mergeCell ref="A1:C3"/>
    <mergeCell ref="D1:G1"/>
    <mergeCell ref="D2:F3"/>
    <mergeCell ref="A4:G5"/>
    <mergeCell ref="C7:E7"/>
    <mergeCell ref="C8:E8"/>
    <mergeCell ref="C9:E9"/>
    <mergeCell ref="A10:A11"/>
    <mergeCell ref="B10:B11"/>
    <mergeCell ref="C10:C11"/>
    <mergeCell ref="D10:D11"/>
    <mergeCell ref="E10:E11"/>
    <mergeCell ref="F10:G10"/>
    <mergeCell ref="E12:E14"/>
    <mergeCell ref="F12:F14"/>
    <mergeCell ref="G12:G14"/>
    <mergeCell ref="C15:E15"/>
    <mergeCell ref="C16:E16"/>
    <mergeCell ref="A17:A18"/>
    <mergeCell ref="B17:B18"/>
    <mergeCell ref="C17:C18"/>
    <mergeCell ref="D17:D18"/>
    <mergeCell ref="E17:E18"/>
    <mergeCell ref="F17:G17"/>
    <mergeCell ref="E19:E21"/>
    <mergeCell ref="F19:F21"/>
    <mergeCell ref="G19:G21"/>
    <mergeCell ref="C22:E22"/>
    <mergeCell ref="C23:E23"/>
    <mergeCell ref="A24:A25"/>
    <mergeCell ref="B24:B25"/>
    <mergeCell ref="C24:C25"/>
    <mergeCell ref="D24:D25"/>
    <mergeCell ref="E24:E25"/>
    <mergeCell ref="F24:G24"/>
    <mergeCell ref="E26:E28"/>
    <mergeCell ref="F26:F28"/>
    <mergeCell ref="G26:G28"/>
    <mergeCell ref="C29:E29"/>
    <mergeCell ref="C30:E30"/>
    <mergeCell ref="A31:A32"/>
    <mergeCell ref="B31:B32"/>
    <mergeCell ref="C31:C32"/>
    <mergeCell ref="D31:D32"/>
    <mergeCell ref="E31:E32"/>
    <mergeCell ref="F31:G31"/>
    <mergeCell ref="E33:E35"/>
    <mergeCell ref="F33:F35"/>
    <mergeCell ref="G33:G35"/>
    <mergeCell ref="C36:E36"/>
    <mergeCell ref="C37:E37"/>
    <mergeCell ref="A38:A39"/>
    <mergeCell ref="B38:B39"/>
    <mergeCell ref="C38:C39"/>
    <mergeCell ref="D38:D39"/>
    <mergeCell ref="E38:E39"/>
    <mergeCell ref="F38:G38"/>
    <mergeCell ref="E40:E42"/>
    <mergeCell ref="F40:F42"/>
    <mergeCell ref="G40:G42"/>
    <mergeCell ref="C43:E43"/>
    <mergeCell ref="C44:E44"/>
    <mergeCell ref="A45:A46"/>
    <mergeCell ref="B45:B46"/>
    <mergeCell ref="C45:C46"/>
    <mergeCell ref="D45:D46"/>
    <mergeCell ref="E45:E46"/>
    <mergeCell ref="F45:G45"/>
    <mergeCell ref="E47:E49"/>
    <mergeCell ref="F47:F49"/>
    <mergeCell ref="G47:G49"/>
    <mergeCell ref="C50:E50"/>
    <mergeCell ref="C51:E51"/>
    <mergeCell ref="A52:A53"/>
    <mergeCell ref="B52:B53"/>
    <mergeCell ref="C52:C53"/>
    <mergeCell ref="D52:D53"/>
    <mergeCell ref="E52:E53"/>
    <mergeCell ref="F52:G52"/>
    <mergeCell ref="E54:E56"/>
    <mergeCell ref="F54:F56"/>
    <mergeCell ref="G54:G56"/>
    <mergeCell ref="C57:E57"/>
    <mergeCell ref="C58:E58"/>
    <mergeCell ref="A59:A60"/>
    <mergeCell ref="B59:B60"/>
    <mergeCell ref="C59:C60"/>
    <mergeCell ref="D59:D60"/>
    <mergeCell ref="E59:E60"/>
    <mergeCell ref="F59:G59"/>
    <mergeCell ref="E61:E63"/>
    <mergeCell ref="F61:F63"/>
    <mergeCell ref="G61:G63"/>
    <mergeCell ref="C64:E64"/>
    <mergeCell ref="C65:E65"/>
    <mergeCell ref="A66:A67"/>
    <mergeCell ref="B66:B67"/>
    <mergeCell ref="C66:C67"/>
    <mergeCell ref="D66:D67"/>
    <mergeCell ref="E66:E67"/>
    <mergeCell ref="F66:G66"/>
    <mergeCell ref="E68:E70"/>
    <mergeCell ref="F68:F70"/>
    <mergeCell ref="G68:G70"/>
    <mergeCell ref="C71:E71"/>
    <mergeCell ref="C72:E72"/>
    <mergeCell ref="A73:A74"/>
    <mergeCell ref="B73:B74"/>
    <mergeCell ref="C73:C74"/>
    <mergeCell ref="D73:D74"/>
    <mergeCell ref="E73:E74"/>
    <mergeCell ref="F73:G73"/>
    <mergeCell ref="E75:E77"/>
    <mergeCell ref="F75:F77"/>
    <mergeCell ref="G75:G77"/>
    <mergeCell ref="C78:E78"/>
    <mergeCell ref="C79:E79"/>
    <mergeCell ref="A80:A81"/>
    <mergeCell ref="B80:B81"/>
    <mergeCell ref="C80:C81"/>
    <mergeCell ref="D80:D81"/>
    <mergeCell ref="E80:E81"/>
    <mergeCell ref="F80:G80"/>
    <mergeCell ref="E82:E84"/>
    <mergeCell ref="F82:F84"/>
    <mergeCell ref="G82:G84"/>
    <mergeCell ref="C85:E85"/>
    <mergeCell ref="C86:E86"/>
    <mergeCell ref="A87:A88"/>
    <mergeCell ref="B87:B88"/>
    <mergeCell ref="C87:C88"/>
    <mergeCell ref="D87:D88"/>
    <mergeCell ref="E87:E88"/>
    <mergeCell ref="F87:G87"/>
    <mergeCell ref="E89:E91"/>
    <mergeCell ref="F89:F91"/>
    <mergeCell ref="G89:G91"/>
    <mergeCell ref="C92:E92"/>
    <mergeCell ref="C93:E93"/>
    <mergeCell ref="A94:A95"/>
    <mergeCell ref="B94:B95"/>
    <mergeCell ref="C94:C95"/>
    <mergeCell ref="D94:D95"/>
    <mergeCell ref="E94:E95"/>
    <mergeCell ref="F94:G94"/>
    <mergeCell ref="E96:E98"/>
    <mergeCell ref="F96:F98"/>
    <mergeCell ref="G96:G98"/>
    <mergeCell ref="C99:E99"/>
    <mergeCell ref="C100:E100"/>
    <mergeCell ref="A101:A102"/>
    <mergeCell ref="B101:B102"/>
    <mergeCell ref="C101:C102"/>
    <mergeCell ref="D101:D102"/>
    <mergeCell ref="E101:E102"/>
    <mergeCell ref="F101:G101"/>
    <mergeCell ref="E103:E105"/>
    <mergeCell ref="F103:F105"/>
    <mergeCell ref="G103:G105"/>
    <mergeCell ref="C106:E106"/>
    <mergeCell ref="C107:E107"/>
    <mergeCell ref="A108:A109"/>
    <mergeCell ref="B108:B109"/>
    <mergeCell ref="C108:C109"/>
    <mergeCell ref="D108:D109"/>
    <mergeCell ref="E108:E109"/>
    <mergeCell ref="F108:G108"/>
    <mergeCell ref="E110:E112"/>
    <mergeCell ref="F110:F112"/>
    <mergeCell ref="G110:G112"/>
    <mergeCell ref="C113:E113"/>
    <mergeCell ref="C114:E114"/>
    <mergeCell ref="A115:A116"/>
    <mergeCell ref="B115:B116"/>
    <mergeCell ref="C115:C116"/>
    <mergeCell ref="D115:D116"/>
    <mergeCell ref="E115:E116"/>
    <mergeCell ref="F115:G115"/>
    <mergeCell ref="E117:E119"/>
    <mergeCell ref="F117:F119"/>
    <mergeCell ref="G117:G119"/>
    <mergeCell ref="C120:E120"/>
    <mergeCell ref="C121:E121"/>
    <mergeCell ref="A122:A123"/>
    <mergeCell ref="B122:B123"/>
    <mergeCell ref="C122:C123"/>
    <mergeCell ref="D122:D123"/>
    <mergeCell ref="E122:E123"/>
    <mergeCell ref="F122:G122"/>
    <mergeCell ref="E124:E126"/>
    <mergeCell ref="F124:F126"/>
    <mergeCell ref="G124:G126"/>
    <mergeCell ref="C127:E127"/>
    <mergeCell ref="C128:E128"/>
    <mergeCell ref="A129:A130"/>
    <mergeCell ref="B129:B130"/>
    <mergeCell ref="C129:C130"/>
    <mergeCell ref="D129:D130"/>
    <mergeCell ref="E129:E130"/>
    <mergeCell ref="F129:G129"/>
    <mergeCell ref="E131:E133"/>
    <mergeCell ref="F131:F133"/>
    <mergeCell ref="G131:G133"/>
    <mergeCell ref="C134:E134"/>
    <mergeCell ref="C135:E135"/>
    <mergeCell ref="A136:A137"/>
    <mergeCell ref="B136:B137"/>
    <mergeCell ref="C136:C137"/>
    <mergeCell ref="D136:D137"/>
    <mergeCell ref="E136:E137"/>
    <mergeCell ref="F136:G136"/>
    <mergeCell ref="E138:E140"/>
    <mergeCell ref="F138:F140"/>
    <mergeCell ref="G138:G140"/>
    <mergeCell ref="C141:E141"/>
    <mergeCell ref="C142:E142"/>
    <mergeCell ref="A143:A144"/>
    <mergeCell ref="B143:B144"/>
    <mergeCell ref="C143:C144"/>
    <mergeCell ref="D143:D144"/>
    <mergeCell ref="E143:E144"/>
    <mergeCell ref="F143:G143"/>
    <mergeCell ref="E145:E147"/>
    <mergeCell ref="F145:F147"/>
    <mergeCell ref="G145:G147"/>
    <mergeCell ref="C148:E148"/>
    <mergeCell ref="C149:E149"/>
    <mergeCell ref="A150:A151"/>
    <mergeCell ref="B150:B151"/>
    <mergeCell ref="C150:C151"/>
    <mergeCell ref="D150:D151"/>
    <mergeCell ref="E150:E151"/>
    <mergeCell ref="F150:G150"/>
    <mergeCell ref="E152:E154"/>
    <mergeCell ref="F152:F154"/>
    <mergeCell ref="G152:G154"/>
    <mergeCell ref="C155:E155"/>
    <mergeCell ref="C156:E156"/>
    <mergeCell ref="A157:A158"/>
    <mergeCell ref="B157:B158"/>
    <mergeCell ref="C157:C158"/>
    <mergeCell ref="D157:D158"/>
    <mergeCell ref="E157:E158"/>
    <mergeCell ref="F157:G157"/>
    <mergeCell ref="E159:E161"/>
    <mergeCell ref="F159:F161"/>
    <mergeCell ref="G159:G161"/>
    <mergeCell ref="C162:E162"/>
    <mergeCell ref="C163:E163"/>
    <mergeCell ref="A164:A165"/>
    <mergeCell ref="B164:B165"/>
    <mergeCell ref="C164:C165"/>
    <mergeCell ref="D164:D165"/>
    <mergeCell ref="E164:E165"/>
    <mergeCell ref="F164:G164"/>
    <mergeCell ref="E166:E168"/>
    <mergeCell ref="F166:F168"/>
    <mergeCell ref="G166:G168"/>
    <mergeCell ref="C169:E169"/>
    <mergeCell ref="C170:E170"/>
    <mergeCell ref="A171:A172"/>
    <mergeCell ref="B171:B172"/>
    <mergeCell ref="C171:C172"/>
    <mergeCell ref="D171:D172"/>
    <mergeCell ref="E171:E172"/>
    <mergeCell ref="F171:G171"/>
    <mergeCell ref="E173:E175"/>
    <mergeCell ref="F173:F175"/>
    <mergeCell ref="G173:G175"/>
    <mergeCell ref="C176:E176"/>
    <mergeCell ref="C177:E177"/>
    <mergeCell ref="A178:A179"/>
    <mergeCell ref="B178:B179"/>
    <mergeCell ref="C178:C179"/>
    <mergeCell ref="D178:D179"/>
    <mergeCell ref="E178:E179"/>
    <mergeCell ref="F178:G178"/>
    <mergeCell ref="E180:E182"/>
    <mergeCell ref="F180:F182"/>
    <mergeCell ref="G180:G182"/>
    <mergeCell ref="C183:E183"/>
    <mergeCell ref="C184:E184"/>
    <mergeCell ref="A185:A186"/>
    <mergeCell ref="B185:B186"/>
    <mergeCell ref="C185:C186"/>
    <mergeCell ref="D185:D186"/>
    <mergeCell ref="E185:E186"/>
    <mergeCell ref="F185:G185"/>
    <mergeCell ref="E187:E189"/>
    <mergeCell ref="F187:F189"/>
    <mergeCell ref="G187:G189"/>
    <mergeCell ref="C190:E190"/>
    <mergeCell ref="C191:E191"/>
    <mergeCell ref="A192:A193"/>
    <mergeCell ref="B192:B193"/>
    <mergeCell ref="C192:C193"/>
    <mergeCell ref="D192:D193"/>
    <mergeCell ref="E192:E193"/>
    <mergeCell ref="F192:G192"/>
    <mergeCell ref="E194:E196"/>
    <mergeCell ref="F194:F196"/>
    <mergeCell ref="G194:G196"/>
    <mergeCell ref="C197:E197"/>
    <mergeCell ref="C198:E198"/>
    <mergeCell ref="A199:A200"/>
    <mergeCell ref="B199:B200"/>
    <mergeCell ref="C199:C200"/>
    <mergeCell ref="D199:D200"/>
    <mergeCell ref="E199:E200"/>
    <mergeCell ref="F199:G199"/>
    <mergeCell ref="E201:E203"/>
    <mergeCell ref="F201:F203"/>
    <mergeCell ref="G201:G203"/>
    <mergeCell ref="C204:E204"/>
    <mergeCell ref="C205:E205"/>
    <mergeCell ref="A206:A207"/>
    <mergeCell ref="B206:B207"/>
    <mergeCell ref="C206:C207"/>
    <mergeCell ref="D206:D207"/>
    <mergeCell ref="E206:E207"/>
    <mergeCell ref="F206:G206"/>
    <mergeCell ref="E208:E210"/>
    <mergeCell ref="F208:F210"/>
    <mergeCell ref="G208:G210"/>
    <mergeCell ref="C211:E211"/>
    <mergeCell ref="C212:E212"/>
    <mergeCell ref="A213:A214"/>
    <mergeCell ref="B213:B214"/>
    <mergeCell ref="C213:C214"/>
    <mergeCell ref="D213:D214"/>
    <mergeCell ref="E213:E214"/>
    <mergeCell ref="F213:G213"/>
    <mergeCell ref="E215:E217"/>
    <mergeCell ref="F215:F217"/>
    <mergeCell ref="G215:G217"/>
    <mergeCell ref="C218:E218"/>
    <mergeCell ref="C219:E219"/>
    <mergeCell ref="A220:A221"/>
    <mergeCell ref="B220:B221"/>
    <mergeCell ref="C220:C221"/>
    <mergeCell ref="D220:D221"/>
    <mergeCell ref="E220:E221"/>
    <mergeCell ref="F220:G220"/>
    <mergeCell ref="E222:E224"/>
    <mergeCell ref="F222:F224"/>
    <mergeCell ref="G222:G224"/>
    <mergeCell ref="C225:E225"/>
    <mergeCell ref="C226:E226"/>
    <mergeCell ref="A227:A228"/>
    <mergeCell ref="B227:B228"/>
    <mergeCell ref="C227:C228"/>
    <mergeCell ref="D227:D228"/>
    <mergeCell ref="E227:E228"/>
    <mergeCell ref="F227:G227"/>
    <mergeCell ref="E229:E231"/>
    <mergeCell ref="F229:F231"/>
    <mergeCell ref="G229:G231"/>
    <mergeCell ref="C232:E232"/>
    <mergeCell ref="C233:E233"/>
    <mergeCell ref="A234:A235"/>
    <mergeCell ref="B234:B235"/>
    <mergeCell ref="C234:C235"/>
    <mergeCell ref="D234:D235"/>
    <mergeCell ref="E234:E235"/>
    <mergeCell ref="F234:G234"/>
    <mergeCell ref="E236:E238"/>
    <mergeCell ref="F236:F238"/>
    <mergeCell ref="G236:G238"/>
    <mergeCell ref="C239:E239"/>
    <mergeCell ref="C240:E240"/>
    <mergeCell ref="A241:A242"/>
    <mergeCell ref="B241:B242"/>
    <mergeCell ref="C241:C242"/>
    <mergeCell ref="D241:D242"/>
    <mergeCell ref="E241:E242"/>
    <mergeCell ref="F241:G241"/>
    <mergeCell ref="E243:E245"/>
    <mergeCell ref="F243:F245"/>
    <mergeCell ref="G243:G245"/>
    <mergeCell ref="C246:E246"/>
    <mergeCell ref="C247:E247"/>
    <mergeCell ref="A248:A249"/>
    <mergeCell ref="B248:B249"/>
    <mergeCell ref="C248:C249"/>
    <mergeCell ref="D248:D249"/>
    <mergeCell ref="E248:E249"/>
    <mergeCell ref="F248:G248"/>
    <mergeCell ref="E250:E252"/>
    <mergeCell ref="F250:F252"/>
    <mergeCell ref="G250:G252"/>
    <mergeCell ref="C253:E253"/>
    <mergeCell ref="C254:E254"/>
    <mergeCell ref="A255:A256"/>
    <mergeCell ref="B255:B256"/>
    <mergeCell ref="C255:C256"/>
    <mergeCell ref="D255:D256"/>
    <mergeCell ref="E255:E256"/>
    <mergeCell ref="F255:G255"/>
    <mergeCell ref="E257:E259"/>
    <mergeCell ref="F257:F259"/>
    <mergeCell ref="G257:G259"/>
    <mergeCell ref="C260:E260"/>
    <mergeCell ref="C261:E261"/>
    <mergeCell ref="A262:A263"/>
    <mergeCell ref="B262:B263"/>
    <mergeCell ref="C262:C263"/>
    <mergeCell ref="D262:D263"/>
    <mergeCell ref="E262:E263"/>
    <mergeCell ref="F262:G262"/>
    <mergeCell ref="E264:E266"/>
    <mergeCell ref="F264:F266"/>
    <mergeCell ref="G264:G266"/>
    <mergeCell ref="C267:E267"/>
    <mergeCell ref="C268:E268"/>
    <mergeCell ref="A269:A270"/>
    <mergeCell ref="B269:B270"/>
    <mergeCell ref="C269:C270"/>
    <mergeCell ref="D269:D270"/>
    <mergeCell ref="E269:E270"/>
    <mergeCell ref="F269:G269"/>
    <mergeCell ref="E271:E273"/>
    <mergeCell ref="F271:F273"/>
    <mergeCell ref="G271:G273"/>
    <mergeCell ref="C274:E274"/>
    <mergeCell ref="C275:E275"/>
    <mergeCell ref="A276:A277"/>
    <mergeCell ref="B276:B277"/>
    <mergeCell ref="C276:C277"/>
    <mergeCell ref="D276:D277"/>
    <mergeCell ref="E276:E277"/>
    <mergeCell ref="F276:G276"/>
    <mergeCell ref="E278:E280"/>
    <mergeCell ref="F278:F280"/>
    <mergeCell ref="G278:G280"/>
    <mergeCell ref="C281:E281"/>
    <mergeCell ref="C282:E282"/>
    <mergeCell ref="A283:A284"/>
    <mergeCell ref="B283:B284"/>
    <mergeCell ref="C283:C284"/>
    <mergeCell ref="D283:D284"/>
    <mergeCell ref="E283:E284"/>
    <mergeCell ref="F283:G283"/>
    <mergeCell ref="E285:E287"/>
    <mergeCell ref="F285:F287"/>
    <mergeCell ref="G285:G287"/>
    <mergeCell ref="C288:E288"/>
    <mergeCell ref="C289:E289"/>
    <mergeCell ref="A290:A291"/>
    <mergeCell ref="B290:B291"/>
    <mergeCell ref="C290:C291"/>
    <mergeCell ref="D290:D291"/>
    <mergeCell ref="E290:E291"/>
    <mergeCell ref="F290:G290"/>
    <mergeCell ref="E292:E294"/>
    <mergeCell ref="F292:F294"/>
    <mergeCell ref="G292:G294"/>
    <mergeCell ref="C295:E295"/>
    <mergeCell ref="C296:E296"/>
    <mergeCell ref="A297:A298"/>
    <mergeCell ref="B297:B298"/>
    <mergeCell ref="C297:C298"/>
    <mergeCell ref="D297:D298"/>
    <mergeCell ref="E297:E298"/>
    <mergeCell ref="F297:G297"/>
    <mergeCell ref="E299:E301"/>
    <mergeCell ref="F299:F301"/>
    <mergeCell ref="G299:G301"/>
    <mergeCell ref="C302:E302"/>
    <mergeCell ref="C303:E303"/>
    <mergeCell ref="A304:A305"/>
    <mergeCell ref="B304:B305"/>
    <mergeCell ref="C304:C305"/>
    <mergeCell ref="D304:D305"/>
    <mergeCell ref="E304:E305"/>
    <mergeCell ref="F304:G304"/>
    <mergeCell ref="E306:E308"/>
    <mergeCell ref="F306:F308"/>
    <mergeCell ref="G306:G308"/>
    <mergeCell ref="C309:E309"/>
    <mergeCell ref="C310:E310"/>
    <mergeCell ref="A311:A312"/>
    <mergeCell ref="B311:B312"/>
    <mergeCell ref="C311:C312"/>
    <mergeCell ref="D311:D312"/>
    <mergeCell ref="E311:E312"/>
    <mergeCell ref="F311:G311"/>
    <mergeCell ref="E313:E315"/>
    <mergeCell ref="F313:F315"/>
    <mergeCell ref="G313:G315"/>
    <mergeCell ref="C316:E316"/>
    <mergeCell ref="C317:E317"/>
    <mergeCell ref="A318:A319"/>
    <mergeCell ref="B318:B319"/>
    <mergeCell ref="C318:C319"/>
    <mergeCell ref="D318:D319"/>
    <mergeCell ref="E318:E319"/>
    <mergeCell ref="F318:G318"/>
    <mergeCell ref="E320:E322"/>
    <mergeCell ref="F320:F322"/>
    <mergeCell ref="G320:G322"/>
    <mergeCell ref="C323:E323"/>
    <mergeCell ref="C324:E324"/>
    <mergeCell ref="A325:A326"/>
    <mergeCell ref="B325:B326"/>
    <mergeCell ref="C325:C326"/>
    <mergeCell ref="D325:D326"/>
    <mergeCell ref="E325:E326"/>
    <mergeCell ref="F325:G325"/>
    <mergeCell ref="E327:E329"/>
    <mergeCell ref="F327:F329"/>
    <mergeCell ref="G327:G329"/>
    <mergeCell ref="C330:E330"/>
    <mergeCell ref="C331:E331"/>
    <mergeCell ref="A332:A333"/>
    <mergeCell ref="B332:B333"/>
    <mergeCell ref="C332:C333"/>
    <mergeCell ref="D332:D333"/>
    <mergeCell ref="E332:E333"/>
    <mergeCell ref="F332:G332"/>
    <mergeCell ref="E334:E336"/>
    <mergeCell ref="F334:F336"/>
    <mergeCell ref="G334:G336"/>
    <mergeCell ref="C337:E337"/>
    <mergeCell ref="C338:E338"/>
    <mergeCell ref="A339:A340"/>
    <mergeCell ref="B339:B340"/>
    <mergeCell ref="C339:C340"/>
    <mergeCell ref="D339:D340"/>
    <mergeCell ref="E339:E340"/>
    <mergeCell ref="F339:G339"/>
    <mergeCell ref="E341:E343"/>
    <mergeCell ref="F341:F343"/>
    <mergeCell ref="G341:G343"/>
    <mergeCell ref="C344:E344"/>
    <mergeCell ref="C345:E345"/>
    <mergeCell ref="A346:A347"/>
    <mergeCell ref="B346:B347"/>
    <mergeCell ref="C346:C347"/>
    <mergeCell ref="D346:D347"/>
    <mergeCell ref="E346:E347"/>
    <mergeCell ref="F346:G346"/>
    <mergeCell ref="E348:E350"/>
    <mergeCell ref="F348:F350"/>
    <mergeCell ref="G348:G350"/>
  </mergeCells>
  <hyperlinks>
    <hyperlink ref="C12" r:id="rId1" display="https://www.lojadomecanico.com.br"/>
    <hyperlink ref="C13" r:id="rId2" display="http://www.baudaeletronica.com.br"/>
    <hyperlink ref="C14" r:id="rId3" display="https://www.tecnoferramentas.com.br"/>
    <hyperlink ref="C42" r:id="rId4" display="https://www.extra.com.br/furadeira-eletrica-impacto-parafusadeira-bosch-gsb-16-re-pro-1528449748/p/1528449748?utm_medium=cpc&amp;utm_source=google_freelisting&amp;IdSku=1528449748&amp;idLojista=12231"/>
    <hyperlink ref="C49" r:id="rId5" display="https://loja.electrolux.com.br/aspirador-agua-po-flex-electrolux-flexn/p?idsku=2001759&amp;utm_source=google&amp;utm_campaign=googlepla&amp;utm_medium=shopping&amp;gclid=Cj0KCQiA_8OPBhDtARIsAKQu0gbSyq2RQ8l9B1hgKzacf0chV7EdtQR8m4YyF75oeE8eTkU31dzzgHUaAgW-EALw_wcB"/>
    <hyperlink ref="B69" r:id="rId6" display=" (11) 3345-3209 "/>
    <hyperlink ref="C91" r:id="rId7" display="https://www.elastobor.com.br/macacao-elastobor-seguranca-nr10-faixa-refletiva-tam-g-cinza/p"/>
    <hyperlink ref="C117" r:id="rId8" display="https://www.efacil.com.br/loja/produto/limpa-contato-el%C3%A9trico-300ml----orbi-qu%C3%ADmica-2100168/?canal=ca_9784&amp;gclid=Cj0KCQjw0YD4BRD2ARIsAHwmKVkh1_BOP_VNhFhLhoMrIk2Ev3KQhksndoCgtT3zkM-OZaLW08hAvzsaArT9EALw_wcB"/>
    <hyperlink ref="C118" r:id="rId9" display="https://www.amegaloja.com.br/limpa-contatos-eletricos-e-eletronicos-orbi-quimica-300-ml/p?gclid=Cj0KCQjw0YD4BRD2ARIsAHwmKVm5BdW45Zo1G4Tpwu8zRJnWZltd4DfDs-w_McQ0HbBpnXVvMZOKw0waAq8zEALw_wcB"/>
    <hyperlink ref="C119" r:id="rId10" display="https://www.servtectelecom.com.br/informatica/acessorios/limpa-contato-wurth-300ml?parceiro=7695&amp;gclid=Cj0KCQjw0YD4BRD2ARIsAHwmKVk4caJR5mHNu-XHVzawek5l736wf_ahBPv-BcNw-Mbqixf_t5N_PDUaAgfzEALw_wcB"/>
    <hyperlink ref="B168" r:id="rId11" display="(11) 2193-3076  "/>
    <hyperlink ref="C168" r:id="rId12" display="https://www.multibaterias.com.br/baterias-estacionarias/bateriaestacionria-getpower-vrla12-volts/bateria-getpower-vrla-12v-45ah.phtml"/>
    <hyperlink ref="C174" r:id="rId13" display="https://www.sbrio.com/limpeza-e-polimento-de-veiculos/flanelas-panos-e-aplicadores/toalha-industrial-pralim-29x29-100-unidades?parceiro=6714&amp;parceiro=8788&amp;gclid=Cj0KCQjw0YD4BRD2ARIsAHwmKVnCLJV__4lNxjmunotW5yZMnY1foZPq7d3-JQ1mXBddz3ySBkbcs4oaAqZEEALw_wcB"/>
    <hyperlink ref="C180" r:id="rId14" display="https://descontalia.com.br/showoffer?productid=90/"/>
    <hyperlink ref="C182" r:id="rId15" display="https://www.lanternatatica.com/produto/lantena-tatica-profissional-police-110000-lumens-32000w-led.html"/>
    <hyperlink ref="C189" r:id="rId16" display="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hyperlink ref="C194" r:id="rId17" display="https://www.luitex.com.br/MLB-1172915523-jogo-de-alicates-isolado-8003-h-vde-1000v-gedore-3-pecas-_JM"/>
    <hyperlink ref="C195" r:id="rId18" display="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hyperlink ref="C196" r:id="rId19" display="https://www.minasferramentas.com.br/produto/10176/alicates-isolados-vde/alicate-jogos-vde/jogo-alicates-isolados-1000v-vde-3-pecas--gedore-vdes8003h/"/>
    <hyperlink ref="C203" r:id="rId20" display="https://www.minasferramentas.com.br/produto/16928/solda-branca/ferro-de-solda/ferro-de-solda-reto--85w-220v-hikari-power-100/"/>
    <hyperlink ref="C208" r:id="rId21" display="https://www.americanas.com.br/produto/30512314/solda-50x50-com-fluxo-500-gr-carretel-amarelo-diametro-1-5-mm?pfm_carac=Carretel%20de%20Solda%2050x50%20Amarelo%20Fio%20com%20Fluxo%20500G%20X%202%2C5MM%20Cobix&amp;pfm_index=1&amp;pfm_page=search&amp;pfm_pos=grid&amp;pfm_type=search_page"/>
    <hyperlink ref="C209" r:id="rId22" display="https://www.cisel.com.br/produtos-de-uso-geral/solda-50x50-com-fluxo-500-gr-carretel-amarelo-diametro-1-5-mm"/>
    <hyperlink ref="C210" r:id="rId23" display="https://www.minasferramentas.com.br/produto/16928/solda-branca/ferro-de-solda/ferro-de-solda-reto--85w-220v-hikari-power-100/"/>
    <hyperlink ref="C216" r:id="rId24" display="https://www.superepi.com.br/luva-antiestatica-super-safety-com-banho-pu-nos-dedos-ca-41235-p1504/?afiliadoid=45&amp;varid_1504=2537&amp;gclid=Cj0KCQjw0YD4BRD2ARIsAHwmKVkus-atrxLWAmd8JjQvZjiL3GA4Y4bwW8yuQQCPBMm4Jk1OtYXrTg8aAjlgEALw_wcB"/>
    <hyperlink ref="C222" r:id="rId25" display="https://proesi.com.br/lupa-de-mao-75mm-de-diametro-com-iluminacao-zoom-3x-nao-acompanha-bateria-2x-aa.html"/>
    <hyperlink ref="C229" r:id="rId26" display="alanrodrigo.tec@gmail.com"/>
    <hyperlink ref="C230" r:id="rId27" display="comercial@attitelecom.com.br"/>
    <hyperlink ref="C231" r:id="rId28" display="comercial@redetecmultiservice.com.br"/>
    <hyperlink ref="C236" r:id="rId29" display="alanrodrigo.tec@gmail.com"/>
    <hyperlink ref="C237" r:id="rId30" display="comercial@attitelecom.com.br"/>
    <hyperlink ref="C238" r:id="rId31" display="comercial@redetecmultiservice.com.br"/>
    <hyperlink ref="C243" r:id="rId32" display="alanrodrigo.tec@gmail.com"/>
    <hyperlink ref="C244" r:id="rId33" display="comercial@attitelecom.com.br"/>
    <hyperlink ref="C245" r:id="rId34" display="comercial@redetecmultiservice.com.br"/>
    <hyperlink ref="C250" r:id="rId35" display="alanrodrigo.tec@gmail.com"/>
    <hyperlink ref="C251" r:id="rId36" display="comercial@attitelecom.com.br"/>
    <hyperlink ref="C252" r:id="rId37" display="comercial@redetecmultiservice.com.br"/>
    <hyperlink ref="C257" r:id="rId38" display="alanrodrigo.tec@gmail.com"/>
    <hyperlink ref="C258" r:id="rId39" display="comercial@attitelecom.com.br"/>
    <hyperlink ref="C259" r:id="rId40" display="comercial@redetecmultiservice.com.br"/>
    <hyperlink ref="C264" r:id="rId41" display="alanrodrigo.tec@gmail.com"/>
    <hyperlink ref="C265" r:id="rId42" display="comercial@attitelecom.com.br"/>
    <hyperlink ref="C266" r:id="rId43" display="comercial@redetecmultiservice.com.br"/>
    <hyperlink ref="C271" r:id="rId44" display="alanrodrigo.tec@gmail.com"/>
    <hyperlink ref="C272" r:id="rId45" display="comercial@attitelecom.com.br"/>
    <hyperlink ref="C273" r:id="rId46" display="comercial@redetecmultiservice.com.br"/>
    <hyperlink ref="C278" r:id="rId47" display="alanrodrigo.tec@gmail.com"/>
    <hyperlink ref="C279" r:id="rId48" display="comercial@attitelecom.com.br"/>
    <hyperlink ref="C280" r:id="rId49" display="comercial@redetecmultiservice.com.br"/>
    <hyperlink ref="C285" r:id="rId50" display="alanrodrigo.tec@gmail.com"/>
    <hyperlink ref="C286" r:id="rId51" display="comercial@attitelecom.com.br"/>
    <hyperlink ref="C287" r:id="rId52" display="comercial@redetecmultiservice.com.br"/>
    <hyperlink ref="C292" r:id="rId53" display="alanrodrigo.tec@gmail.com"/>
    <hyperlink ref="C293" r:id="rId54" display="comercial@attitelecom.com.br"/>
    <hyperlink ref="C294" r:id="rId55" display="comercial@redetecmultiservice.com.br"/>
    <hyperlink ref="C299" r:id="rId56" display="alanrodrigo.tec@gmail.com"/>
    <hyperlink ref="C300" r:id="rId57" display="comercial@attitelecom.com.br"/>
    <hyperlink ref="C301" r:id="rId58" display="comercial@redetecmultiservice.com.br"/>
    <hyperlink ref="C306" r:id="rId59" display="alanrodrigo.tec@gmail.com"/>
    <hyperlink ref="C307" r:id="rId60" display="comercial@attitelecom.com.br"/>
    <hyperlink ref="C308" r:id="rId61" display="comercial@redetecmultiservice.com.br"/>
    <hyperlink ref="C313" r:id="rId62" display="alanrodrigo.tec@gmail.com"/>
    <hyperlink ref="C314" r:id="rId63" display="comercial@attitelecom.com.br"/>
    <hyperlink ref="C315" r:id="rId64" display="comercial@redetecmultiservice.com.br"/>
    <hyperlink ref="C320" r:id="rId65" display="alanrodrigo.tec@gmail.com"/>
    <hyperlink ref="C321" r:id="rId66" display="comercial@attitelecom.com.br"/>
    <hyperlink ref="C322" r:id="rId67" display="comercial@redetecmultiservice.com.br"/>
    <hyperlink ref="C327" r:id="rId68" display="alanrodrigo.tec@gmail.com"/>
    <hyperlink ref="C328" r:id="rId69" display="comercial@attitelecom.com.br"/>
    <hyperlink ref="C329" r:id="rId70" display="comercial@redetecmultiservice.com.br"/>
    <hyperlink ref="C334" r:id="rId71" display="alanrodrigo.tec@gmail.com"/>
    <hyperlink ref="C335" r:id="rId72" display="comercial@attitelecom.com.br"/>
    <hyperlink ref="C336" r:id="rId73" display="comercial@redetecmultiservice.com.br"/>
    <hyperlink ref="C348" r:id="rId74" display="alanrodrigo.tec@gmail.com"/>
    <hyperlink ref="C349" r:id="rId75" display="comercial@attitelecom.com.br"/>
    <hyperlink ref="C350" r:id="rId76" display="comercial@redetecmultiservice.com.br"/>
  </hyperlinks>
  <printOptions headings="false" gridLines="false" gridLinesSet="true" horizontalCentered="false" verticalCentered="false"/>
  <pageMargins left="0.511805555555555" right="0.511805555555555" top="0.7875" bottom="0.7875" header="0.511805555555555" footer="0.511805555555555"/>
  <pageSetup paperSize="9"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560</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2020-07-04T12:57:27Z</dcterms:created>
  <dc:creator>Paulo Henrique Lima</dc:creator>
  <dc:description/>
  <dc:language>pt-BR</dc:language>
  <cp:lastModifiedBy/>
  <cp:lastPrinted>2022-03-08T14:22:55Z</cp:lastPrinted>
  <dcterms:modified xsi:type="dcterms:W3CDTF">2022-03-09T14:43:18Z</dcterms:modified>
  <cp:revision>82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